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9240" activeTab="6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Лист1" sheetId="7" r:id="rId7"/>
  </sheets>
  <definedNames>
    <definedName name="_xlnm._FilterDatabase" localSheetId="0" hidden="1">'Список планів'!$A$3:$E$7</definedName>
  </definedNames>
  <calcPr calcId="144525"/>
</workbook>
</file>

<file path=xl/calcChain.xml><?xml version="1.0" encoding="utf-8"?>
<calcChain xmlns="http://schemas.openxmlformats.org/spreadsheetml/2006/main">
  <c r="D10" i="1" l="1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A3" i="4"/>
  <c r="A2" i="4"/>
  <c r="A1" i="4"/>
</calcChain>
</file>

<file path=xl/sharedStrings.xml><?xml version="1.0" encoding="utf-8"?>
<sst xmlns="http://schemas.openxmlformats.org/spreadsheetml/2006/main" count="215" uniqueCount="150">
  <si>
    <t>Код предмета закупівлі відповідно до ДК 021:2015</t>
  </si>
  <si>
    <t>Конкретна назва предмета закупівлі</t>
  </si>
  <si>
    <t>Розмір бюджетного призначення за кошторисом або очікувана вартість предмета закупівлі</t>
  </si>
  <si>
    <t>Процедура закупівлі</t>
  </si>
  <si>
    <t>1</t>
  </si>
  <si>
    <t>3</t>
  </si>
  <si>
    <t>4</t>
  </si>
  <si>
    <t>7</t>
  </si>
  <si>
    <t>9</t>
  </si>
  <si>
    <t>UAH</t>
  </si>
  <si>
    <t>Звіт про укладений договір</t>
  </si>
  <si>
    <t>Без застосування електронної системи</t>
  </si>
  <si>
    <t>Допорогові закупівлі</t>
  </si>
  <si>
    <t>Відкриті торги</t>
  </si>
  <si>
    <t>Переговорна процедура (скорочена)</t>
  </si>
  <si>
    <t>Переговорна процедура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</si>
  <si>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</si>
  <si>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</si>
  <si>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</si>
  <si>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</si>
  <si>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</si>
  <si>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</si>
  <si>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</si>
  <si>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</si>
  <si>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</si>
  <si>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</si>
  <si>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</si>
  <si>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</si>
  <si>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</si>
  <si>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</si>
  <si>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</si>
  <si>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</si>
  <si>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</si>
  <si>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</si>
  <si>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</si>
  <si>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</si>
  <si>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</si>
  <si>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</si>
  <si>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</si>
  <si>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</si>
  <si>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</si>
  <si>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</si>
  <si>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</si>
  <si>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</si>
  <si>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</si>
  <si>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</si>
  <si>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</si>
  <si>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</si>
  <si>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</si>
  <si>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</si>
  <si>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</si>
  <si>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</si>
  <si>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</si>
  <si>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</si>
  <si>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</si>
  <si>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</si>
  <si>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</si>
  <si>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</si>
  <si>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</si>
  <si>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</si>
  <si>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</si>
  <si>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</si>
  <si>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</si>
  <si>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</si>
  <si>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</si>
  <si>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</si>
  <si>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</si>
  <si>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</si>
  <si>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</si>
  <si>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</si>
  <si>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</si>
  <si>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</si>
  <si>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</si>
  <si>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</si>
  <si>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</si>
  <si>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</si>
  <si>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</si>
  <si>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</si>
  <si>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</si>
  <si>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</si>
  <si>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</si>
  <si>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</si>
  <si>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</si>
  <si>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</si>
  <si>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</si>
  <si>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</si>
  <si>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</si>
  <si>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</si>
  <si>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</si>
  <si>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Код згідно з КЕКВ</t>
  </si>
  <si>
    <t>Послуги з передавання даних і повідомлень (телекомунікаційні послуги), а також послуги, пов’язані технологічно з телекомунікаційними послугами</t>
  </si>
  <si>
    <t xml:space="preserve">64210000-1 </t>
  </si>
  <si>
    <t>Послуга по постачанню пакетів оновлення (компонент) до Програмного комплексу " ІС-Про "</t>
  </si>
  <si>
    <t>2240</t>
  </si>
  <si>
    <t>48440000-4</t>
  </si>
  <si>
    <t xml:space="preserve">
Оренда нежитлового приміщення (офіс)</t>
  </si>
  <si>
    <t>70220000-9</t>
  </si>
  <si>
    <t>70100000-2</t>
  </si>
  <si>
    <t>Послуга з збереження майна нежитлового приміщення</t>
  </si>
  <si>
    <t xml:space="preserve">Річний план КПНЗ ДЮСШ з ТПВС ДМР  на 2023 рік </t>
  </si>
  <si>
    <t xml:space="preserve">Директор                                                                                             </t>
  </si>
  <si>
    <t>Прокопенко Ю. Ю.</t>
  </si>
  <si>
    <t xml:space="preserve">Головний бухгалтер                                                                            </t>
  </si>
  <si>
    <t xml:space="preserve">Чекунова Є. М. </t>
  </si>
  <si>
    <t>72260000-5</t>
  </si>
  <si>
    <t xml:space="preserve">Послуги, пов’язані з програмним забезпеченням «Єдина інформаційна система управління місцевим бюджетом» («ЄІСУБ для місцевого бюджету») </t>
  </si>
  <si>
    <t>79980000-7</t>
  </si>
  <si>
    <t> Послуги з передплати друкованих видань  Передплата періодичного видання - газета "Наше Місто" з додатками на 2023 рік</t>
  </si>
  <si>
    <t>2210</t>
  </si>
  <si>
    <t>identifier</t>
  </si>
  <si>
    <t>title</t>
  </si>
  <si>
    <t>legalActTitle</t>
  </si>
  <si>
    <t>type</t>
  </si>
  <si>
    <t xml:space="preserve">Забезпечення належного 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</si>
  <si>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</si>
  <si>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</si>
  <si>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</si>
  <si>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</si>
  <si>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</si>
  <si>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</si>
  <si>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</si>
  <si>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</si>
  <si>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</si>
  <si>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</si>
  <si>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РІЧНИЙ ПЛАН ЗАКУПІВЕЛЬ</t>
  </si>
  <si>
    <t>Найменування замовника:</t>
  </si>
  <si>
    <t>КПНЗ ДЮСШ з технічних та прикладних видів спорту Дніпропетровської міської ради</t>
  </si>
  <si>
    <t>Ідентифікаційний код замовника в ЄДР:</t>
  </si>
  <si>
    <t>39725313</t>
  </si>
  <si>
    <t>Місцезнаходження замовника:</t>
  </si>
  <si>
    <t>49083, Україна, Дніпропетровська область, м. Дніпропетровськ, пр-т. Слобожанський, 35</t>
  </si>
  <si>
    <t>Категорія замовника:</t>
  </si>
  <si>
    <t>Юридична особа, яка забезпечує потреби держави або територіальної громади</t>
  </si>
  <si>
    <t>null</t>
  </si>
  <si>
    <t>Назва предмета закупівлі:</t>
  </si>
  <si>
    <t>Коди та назви відповідних класифікаторів предмета закупівлі (за наявності):</t>
  </si>
  <si>
    <t>Код економічної класифікації видатків бюджету (для бюджетних коштів):</t>
  </si>
  <si>
    <t>Розмір бюджетного призначення та/або очікувана вартість предмета закупівлі:</t>
  </si>
  <si>
    <t>Вид закупівлі:</t>
  </si>
  <si>
    <t>Орієнтовний початок проведення процедури закупівлі:</t>
  </si>
  <si>
    <t>Номер плану:</t>
  </si>
  <si>
    <t>Дата публікації:</t>
  </si>
  <si>
    <t>Дата внесення змін:</t>
  </si>
  <si>
    <t>Статус плану:</t>
  </si>
  <si>
    <t>Посилання на оголошену закупівлю:</t>
  </si>
  <si>
    <t>Примітки:</t>
  </si>
  <si>
    <t>на 2023 рік</t>
  </si>
  <si>
    <t>Оренда нежитлового приміщення (офіс)</t>
  </si>
  <si>
    <t>Послуги з передплати друкованих видань  Передплата періодичного видання - газета "Наше Місто" з додатками на 2023 рік</t>
  </si>
  <si>
    <t>січень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</si>
</sst>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13">
    <font>
      <sz val="11"/>
      <color theme="1"/>
      <name val="Liberation Sans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ans"/>
      <charset val="204"/>
    </font>
    <font>
      <sz val="12"/>
      <name val="Times New Roman"/>
      <family val="1"/>
      <charset val="204"/>
    </font>
    <font>
      <b/>
      <sz val="10"/>
      <color rgb="FF000000"/>
      <name val="Arial"/>
    </font>
    <font>
      <b/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1" fillId="0" borderId="0"/>
  </cellStyleXfs>
  <cellXfs count="35">
    <xf numFmtId="0" fontId="0" fillId="0" borderId="0" xfId="0"/>
    <xf numFmtId="49" fontId="0" fillId="0" borderId="0" xfId="0" applyNumberFormat="1"/>
    <xf numFmtId="0" fontId="6" fillId="0" borderId="0" xfId="0" applyFont="1"/>
    <xf numFmtId="2" fontId="0" fillId="0" borderId="0" xfId="0" applyNumberForma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/>
    <xf numFmtId="0" fontId="8" fillId="0" borderId="0" xfId="0" applyFont="1"/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10" fillId="0" borderId="0" xfId="5" applyNumberFormat="1" applyFont="1" applyAlignment="1">
      <alignment horizontal="left" vertical="top" wrapText="1"/>
    </xf>
    <xf numFmtId="49" fontId="11" fillId="0" borderId="0" xfId="5" applyNumberFormat="1" applyFont="1" applyAlignment="1">
      <alignment horizontal="left" vertical="top" wrapText="1"/>
    </xf>
    <xf numFmtId="0" fontId="10" fillId="0" borderId="0" xfId="5" applyFont="1" applyAlignment="1">
      <alignment horizontal="left" vertical="top" wrapText="1"/>
    </xf>
    <xf numFmtId="0" fontId="11" fillId="0" borderId="0" xfId="5" applyFont="1" applyAlignment="1">
      <alignment horizontal="left" vertical="top" wrapText="1"/>
    </xf>
    <xf numFmtId="49" fontId="12" fillId="2" borderId="0" xfId="5" applyNumberFormat="1" applyFont="1" applyFill="1" applyAlignment="1">
      <alignment horizontal="left" vertical="top" wrapText="1"/>
    </xf>
    <xf numFmtId="49" fontId="10" fillId="2" borderId="0" xfId="5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 readingOrder="1"/>
    </xf>
    <xf numFmtId="0" fontId="0" fillId="0" borderId="0" xfId="0" applyAlignment="1">
      <alignment horizontal="left"/>
    </xf>
  </cellXfs>
  <cellStyles count="6">
    <cellStyle name="Heading" xfId="1"/>
    <cellStyle name="Heading1" xfId="2"/>
    <cellStyle name="Result" xfId="3"/>
    <cellStyle name="Result2" xfId="4"/>
    <cellStyle name="Обычный" xfId="0" builtinId="0" customBuiltin="1"/>
    <cellStyle name="Обычный 2" xfId="5"/>
  </cellStyles>
  <dxfs count="0"/>
  <tableStyles count="0" defaultTableStyle="TableStyleMedium2" defaultPivotStyle="PivotStyleLight16"/>
  <colors>
    <mruColors>
      <color rgb="FFF82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view="pageBreakPreview" topLeftCell="A7" zoomScaleNormal="100" zoomScaleSheetLayoutView="100" workbookViewId="0">
      <selection activeCell="E4" sqref="E4:E9"/>
    </sheetView>
  </sheetViews>
  <sheetFormatPr defaultRowHeight="13.8"/>
  <cols>
    <col min="1" max="1" width="11" style="12" customWidth="1"/>
    <col min="2" max="2" width="63.09765625" style="3" customWidth="1"/>
    <col min="3" max="3" width="9" customWidth="1"/>
    <col min="4" max="4" width="18.69921875" style="9" customWidth="1"/>
    <col min="5" max="5" width="21.09765625" style="1" customWidth="1"/>
    <col min="6" max="970" width="8" customWidth="1"/>
  </cols>
  <sheetData>
    <row r="1" spans="1:5" ht="57.6" customHeight="1">
      <c r="A1" s="25" t="s">
        <v>99</v>
      </c>
      <c r="B1" s="25"/>
      <c r="C1" s="25"/>
      <c r="D1" s="25"/>
      <c r="E1" s="25"/>
    </row>
    <row r="2" spans="1:5" ht="96.6" customHeight="1">
      <c r="A2" s="10" t="s">
        <v>0</v>
      </c>
      <c r="B2" s="4" t="s">
        <v>1</v>
      </c>
      <c r="C2" s="4" t="s">
        <v>89</v>
      </c>
      <c r="D2" s="7" t="s">
        <v>2</v>
      </c>
      <c r="E2" s="4" t="s">
        <v>3</v>
      </c>
    </row>
    <row r="3" spans="1:5" ht="12.75" customHeight="1">
      <c r="A3" s="11" t="s">
        <v>4</v>
      </c>
      <c r="B3" s="5" t="s">
        <v>5</v>
      </c>
      <c r="C3" s="6" t="s">
        <v>6</v>
      </c>
      <c r="D3" s="8" t="s">
        <v>7</v>
      </c>
      <c r="E3" s="6" t="s">
        <v>8</v>
      </c>
    </row>
    <row r="4" spans="1:5" ht="45" customHeight="1">
      <c r="A4" s="21" t="s">
        <v>94</v>
      </c>
      <c r="B4" s="19" t="s">
        <v>92</v>
      </c>
      <c r="C4" s="15" t="s">
        <v>93</v>
      </c>
      <c r="D4" s="20">
        <v>20200</v>
      </c>
      <c r="E4" s="18" t="s">
        <v>11</v>
      </c>
    </row>
    <row r="5" spans="1:5" s="17" customFormat="1" ht="45" customHeight="1">
      <c r="A5" s="13" t="s">
        <v>104</v>
      </c>
      <c r="B5" s="14" t="s">
        <v>105</v>
      </c>
      <c r="C5" s="15">
        <v>2240</v>
      </c>
      <c r="D5" s="16">
        <v>4800</v>
      </c>
      <c r="E5" s="18" t="s">
        <v>11</v>
      </c>
    </row>
    <row r="6" spans="1:5" s="17" customFormat="1" ht="45" customHeight="1">
      <c r="A6" s="13" t="s">
        <v>91</v>
      </c>
      <c r="B6" s="14" t="s">
        <v>90</v>
      </c>
      <c r="C6" s="15">
        <v>2240</v>
      </c>
      <c r="D6" s="16">
        <v>7900</v>
      </c>
      <c r="E6" s="18" t="s">
        <v>11</v>
      </c>
    </row>
    <row r="7" spans="1:5" s="17" customFormat="1" ht="45" customHeight="1">
      <c r="A7" s="13" t="s">
        <v>96</v>
      </c>
      <c r="B7" s="14" t="s">
        <v>95</v>
      </c>
      <c r="C7" s="15">
        <v>2240</v>
      </c>
      <c r="D7" s="16">
        <v>43200</v>
      </c>
      <c r="E7" s="18" t="s">
        <v>11</v>
      </c>
    </row>
    <row r="8" spans="1:5" ht="36.6" customHeight="1">
      <c r="A8" s="22" t="s">
        <v>97</v>
      </c>
      <c r="B8" s="23" t="s">
        <v>98</v>
      </c>
      <c r="C8" s="15">
        <v>2240</v>
      </c>
      <c r="D8" s="16">
        <v>18000</v>
      </c>
      <c r="E8" s="18" t="s">
        <v>11</v>
      </c>
    </row>
    <row r="9" spans="1:5" ht="36.6" customHeight="1">
      <c r="A9" s="22" t="s">
        <v>106</v>
      </c>
      <c r="B9" s="24" t="s">
        <v>107</v>
      </c>
      <c r="C9" s="15" t="s">
        <v>108</v>
      </c>
      <c r="D9" s="16">
        <v>1239</v>
      </c>
      <c r="E9" s="18" t="s">
        <v>11</v>
      </c>
    </row>
    <row r="10" spans="1:5">
      <c r="D10" s="9">
        <f>SUM(D4:D9)</f>
        <v>95339</v>
      </c>
    </row>
    <row r="11" spans="1:5">
      <c r="B11" s="3" t="s">
        <v>100</v>
      </c>
      <c r="D11" s="9" t="s">
        <v>101</v>
      </c>
    </row>
    <row r="13" spans="1:5">
      <c r="B13" s="3" t="s">
        <v>102</v>
      </c>
      <c r="D13" s="9" t="s">
        <v>103</v>
      </c>
    </row>
    <row r="15" spans="1:5">
      <c r="A15"/>
      <c r="B15"/>
      <c r="D15"/>
      <c r="E15"/>
    </row>
    <row r="16" spans="1:5">
      <c r="A16"/>
      <c r="B16"/>
      <c r="D16"/>
      <c r="E16"/>
    </row>
    <row r="17" spans="1:5">
      <c r="A17"/>
      <c r="B17"/>
      <c r="D17"/>
      <c r="E17"/>
    </row>
    <row r="18" spans="1:5">
      <c r="A18"/>
      <c r="B18"/>
      <c r="D18"/>
      <c r="E18"/>
    </row>
    <row r="19" spans="1:5">
      <c r="A19"/>
      <c r="B19"/>
      <c r="D19"/>
      <c r="E19"/>
    </row>
    <row r="20" spans="1:5">
      <c r="A20"/>
      <c r="B20"/>
      <c r="D20"/>
      <c r="E20"/>
    </row>
    <row r="21" spans="1:5">
      <c r="A21"/>
      <c r="B21"/>
      <c r="D21"/>
      <c r="E21"/>
    </row>
    <row r="22" spans="1:5">
      <c r="A22"/>
      <c r="B22"/>
      <c r="D22"/>
      <c r="E22"/>
    </row>
    <row r="23" spans="1:5">
      <c r="A23"/>
      <c r="B23"/>
      <c r="D23"/>
      <c r="E23"/>
    </row>
    <row r="24" spans="1:5">
      <c r="A24"/>
      <c r="B24"/>
      <c r="D24"/>
      <c r="E24"/>
    </row>
    <row r="25" spans="1:5">
      <c r="A25"/>
      <c r="B25"/>
      <c r="D25"/>
      <c r="E25"/>
    </row>
    <row r="26" spans="1:5">
      <c r="A26"/>
      <c r="B26"/>
      <c r="D26"/>
      <c r="E26"/>
    </row>
    <row r="27" spans="1:5">
      <c r="A27"/>
      <c r="B27"/>
      <c r="D27"/>
      <c r="E27"/>
    </row>
    <row r="28" spans="1:5">
      <c r="A28"/>
      <c r="B28"/>
      <c r="D28"/>
      <c r="E28"/>
    </row>
    <row r="29" spans="1:5">
      <c r="A29"/>
      <c r="B29"/>
      <c r="D29"/>
      <c r="E29"/>
    </row>
    <row r="30" spans="1:5">
      <c r="A30"/>
      <c r="B30"/>
      <c r="D30"/>
      <c r="E30"/>
    </row>
    <row r="31" spans="1:5">
      <c r="A31"/>
      <c r="B31"/>
      <c r="D31"/>
      <c r="E31"/>
    </row>
    <row r="32" spans="1:5">
      <c r="A32"/>
      <c r="B32"/>
      <c r="D32"/>
      <c r="E32"/>
    </row>
    <row r="33" spans="1:5">
      <c r="A33"/>
      <c r="B33"/>
      <c r="D33"/>
      <c r="E33"/>
    </row>
    <row r="34" spans="1:5">
      <c r="A34"/>
      <c r="B34"/>
      <c r="D34"/>
      <c r="E34"/>
    </row>
    <row r="35" spans="1:5">
      <c r="A35"/>
      <c r="B35"/>
      <c r="D35"/>
      <c r="E35"/>
    </row>
    <row r="36" spans="1:5">
      <c r="A36"/>
      <c r="B36"/>
      <c r="D36"/>
      <c r="E36"/>
    </row>
    <row r="37" spans="1:5">
      <c r="A37"/>
      <c r="B37"/>
      <c r="D37"/>
      <c r="E37"/>
    </row>
    <row r="38" spans="1:5">
      <c r="A38"/>
      <c r="B38"/>
      <c r="D38"/>
      <c r="E38"/>
    </row>
    <row r="39" spans="1:5">
      <c r="A39"/>
      <c r="B39"/>
      <c r="D39"/>
      <c r="E39"/>
    </row>
    <row r="40" spans="1:5">
      <c r="A40"/>
      <c r="B40"/>
      <c r="D40"/>
      <c r="E40"/>
    </row>
    <row r="41" spans="1:5">
      <c r="A41"/>
      <c r="B41"/>
      <c r="D41"/>
      <c r="E41"/>
    </row>
    <row r="42" spans="1:5">
      <c r="A42"/>
      <c r="B42"/>
      <c r="D42"/>
      <c r="E42"/>
    </row>
    <row r="43" spans="1:5">
      <c r="A43"/>
      <c r="B43"/>
      <c r="D43"/>
      <c r="E43"/>
    </row>
    <row r="44" spans="1:5">
      <c r="A44"/>
      <c r="B44"/>
      <c r="D44"/>
      <c r="E44"/>
    </row>
    <row r="45" spans="1:5">
      <c r="A45"/>
      <c r="B45"/>
      <c r="D45"/>
      <c r="E45"/>
    </row>
    <row r="46" spans="1:5">
      <c r="A46"/>
      <c r="B46"/>
      <c r="D46"/>
      <c r="E46"/>
    </row>
    <row r="47" spans="1:5">
      <c r="A47"/>
      <c r="B47"/>
      <c r="D47"/>
      <c r="E47"/>
    </row>
    <row r="48" spans="1:5">
      <c r="A48"/>
      <c r="B48"/>
      <c r="D48"/>
      <c r="E48"/>
    </row>
    <row r="49" spans="1:5">
      <c r="A49"/>
      <c r="B49"/>
      <c r="D49"/>
      <c r="E49"/>
    </row>
    <row r="50" spans="1:5">
      <c r="A50"/>
      <c r="B50"/>
      <c r="D50"/>
      <c r="E50"/>
    </row>
    <row r="51" spans="1:5">
      <c r="A51"/>
      <c r="B51"/>
      <c r="D51"/>
      <c r="E51"/>
    </row>
    <row r="52" spans="1:5">
      <c r="A52"/>
      <c r="B52"/>
      <c r="D52"/>
      <c r="E52"/>
    </row>
    <row r="53" spans="1:5">
      <c r="A53"/>
      <c r="B53"/>
      <c r="D53"/>
      <c r="E53"/>
    </row>
    <row r="54" spans="1:5">
      <c r="A54"/>
      <c r="B54"/>
      <c r="D54"/>
      <c r="E54"/>
    </row>
    <row r="55" spans="1:5">
      <c r="A55"/>
      <c r="B55"/>
      <c r="D55"/>
      <c r="E55"/>
    </row>
    <row r="56" spans="1:5">
      <c r="A56"/>
      <c r="B56"/>
      <c r="D56"/>
      <c r="E56"/>
    </row>
    <row r="57" spans="1:5">
      <c r="A57"/>
      <c r="B57"/>
      <c r="D57"/>
      <c r="E57"/>
    </row>
    <row r="58" spans="1:5">
      <c r="A58"/>
      <c r="B58"/>
      <c r="D58"/>
      <c r="E58"/>
    </row>
    <row r="59" spans="1:5">
      <c r="A59"/>
      <c r="B59"/>
      <c r="D59"/>
      <c r="E59"/>
    </row>
    <row r="60" spans="1:5">
      <c r="A60"/>
      <c r="B60"/>
      <c r="D60"/>
      <c r="E60"/>
    </row>
    <row r="61" spans="1:5">
      <c r="A61"/>
      <c r="B61"/>
      <c r="D61"/>
      <c r="E61"/>
    </row>
    <row r="62" spans="1:5">
      <c r="A62"/>
      <c r="B62"/>
      <c r="D62"/>
      <c r="E62"/>
    </row>
    <row r="63" spans="1:5">
      <c r="A63"/>
      <c r="B63"/>
      <c r="D63"/>
      <c r="E63"/>
    </row>
    <row r="64" spans="1:5">
      <c r="A64"/>
      <c r="B64"/>
      <c r="D64"/>
      <c r="E64"/>
    </row>
    <row r="65" spans="1:5">
      <c r="A65"/>
      <c r="B65"/>
      <c r="D65"/>
      <c r="E65"/>
    </row>
    <row r="66" spans="1:5">
      <c r="A66"/>
      <c r="B66"/>
      <c r="D66"/>
      <c r="E66"/>
    </row>
    <row r="67" spans="1:5">
      <c r="A67"/>
      <c r="B67"/>
      <c r="D67"/>
      <c r="E67"/>
    </row>
    <row r="68" spans="1:5">
      <c r="A68"/>
      <c r="B68"/>
      <c r="D68"/>
      <c r="E68"/>
    </row>
    <row r="69" spans="1:5">
      <c r="A69"/>
      <c r="B69"/>
      <c r="D69"/>
      <c r="E69"/>
    </row>
    <row r="70" spans="1:5">
      <c r="A70"/>
      <c r="B70"/>
      <c r="D70"/>
      <c r="E70"/>
    </row>
    <row r="71" spans="1:5">
      <c r="A71"/>
      <c r="B71"/>
      <c r="D71"/>
      <c r="E71"/>
    </row>
    <row r="72" spans="1:5">
      <c r="A72"/>
      <c r="B72"/>
      <c r="D72"/>
      <c r="E72"/>
    </row>
    <row r="73" spans="1:5">
      <c r="A73"/>
      <c r="B73"/>
      <c r="D73"/>
      <c r="E73"/>
    </row>
    <row r="74" spans="1:5">
      <c r="A74"/>
      <c r="B74"/>
      <c r="D74"/>
      <c r="E74"/>
    </row>
    <row r="75" spans="1:5">
      <c r="A75"/>
      <c r="B75"/>
      <c r="D75"/>
      <c r="E75"/>
    </row>
    <row r="76" spans="1:5">
      <c r="A76"/>
      <c r="B76"/>
      <c r="D76"/>
      <c r="E76"/>
    </row>
    <row r="77" spans="1:5">
      <c r="A77"/>
      <c r="B77"/>
      <c r="D77"/>
      <c r="E77"/>
    </row>
    <row r="78" spans="1:5">
      <c r="A78"/>
      <c r="B78"/>
      <c r="D78"/>
      <c r="E78"/>
    </row>
    <row r="79" spans="1:5">
      <c r="A79"/>
      <c r="B79"/>
      <c r="D79"/>
      <c r="E79"/>
    </row>
    <row r="80" spans="1:5">
      <c r="A80"/>
      <c r="B80"/>
      <c r="D80"/>
      <c r="E80"/>
    </row>
    <row r="81" spans="1:5">
      <c r="A81"/>
      <c r="B81"/>
      <c r="D81"/>
      <c r="E81"/>
    </row>
    <row r="82" spans="1:5">
      <c r="A82"/>
      <c r="B82"/>
      <c r="D82"/>
      <c r="E82"/>
    </row>
    <row r="83" spans="1:5">
      <c r="A83"/>
      <c r="B83"/>
      <c r="D83"/>
      <c r="E83"/>
    </row>
    <row r="84" spans="1:5">
      <c r="A84"/>
      <c r="B84"/>
      <c r="D84"/>
      <c r="E84"/>
    </row>
    <row r="85" spans="1:5">
      <c r="A85"/>
      <c r="B85"/>
      <c r="D85"/>
      <c r="E85"/>
    </row>
    <row r="86" spans="1:5">
      <c r="A86"/>
      <c r="B86"/>
      <c r="D86"/>
      <c r="E86"/>
    </row>
    <row r="87" spans="1:5">
      <c r="A87"/>
      <c r="B87"/>
      <c r="D87"/>
      <c r="E87"/>
    </row>
    <row r="88" spans="1:5">
      <c r="A88"/>
      <c r="B88"/>
      <c r="D88"/>
      <c r="E88"/>
    </row>
    <row r="89" spans="1:5">
      <c r="A89"/>
      <c r="B89"/>
      <c r="D89"/>
      <c r="E89"/>
    </row>
    <row r="90" spans="1:5">
      <c r="A90"/>
      <c r="B90"/>
      <c r="D90"/>
      <c r="E90"/>
    </row>
    <row r="91" spans="1:5">
      <c r="A91"/>
      <c r="B91"/>
      <c r="D91"/>
      <c r="E91"/>
    </row>
    <row r="92" spans="1:5">
      <c r="A92"/>
      <c r="B92"/>
      <c r="D92"/>
      <c r="E92"/>
    </row>
    <row r="93" spans="1:5">
      <c r="A93"/>
      <c r="B93"/>
      <c r="D93"/>
      <c r="E93"/>
    </row>
    <row r="94" spans="1:5">
      <c r="A94"/>
      <c r="B94"/>
      <c r="D94"/>
      <c r="E94"/>
    </row>
    <row r="95" spans="1:5">
      <c r="A95"/>
      <c r="B95"/>
      <c r="D95"/>
      <c r="E95"/>
    </row>
    <row r="96" spans="1:5">
      <c r="A96"/>
      <c r="B96"/>
      <c r="D96"/>
      <c r="E96"/>
    </row>
    <row r="97" spans="1:5">
      <c r="A97"/>
      <c r="B97"/>
      <c r="D97"/>
      <c r="E97"/>
    </row>
    <row r="98" spans="1:5">
      <c r="A98"/>
      <c r="B98"/>
      <c r="D98"/>
      <c r="E98"/>
    </row>
    <row r="99" spans="1:5">
      <c r="A99"/>
      <c r="B99"/>
      <c r="D99"/>
      <c r="E99"/>
    </row>
    <row r="100" spans="1:5">
      <c r="A100"/>
      <c r="B100"/>
      <c r="D100"/>
      <c r="E100"/>
    </row>
    <row r="101" spans="1:5">
      <c r="A101"/>
      <c r="B101"/>
      <c r="D101"/>
      <c r="E101"/>
    </row>
    <row r="102" spans="1:5">
      <c r="A102"/>
      <c r="B102"/>
      <c r="D102"/>
      <c r="E102"/>
    </row>
    <row r="103" spans="1:5">
      <c r="A103"/>
      <c r="B103"/>
      <c r="D103"/>
      <c r="E103"/>
    </row>
    <row r="104" spans="1:5">
      <c r="A104"/>
      <c r="B104"/>
      <c r="D104"/>
      <c r="E104"/>
    </row>
    <row r="105" spans="1:5">
      <c r="A105"/>
      <c r="B105"/>
      <c r="D105"/>
      <c r="E105"/>
    </row>
    <row r="106" spans="1:5">
      <c r="A106"/>
      <c r="B106"/>
      <c r="D106"/>
      <c r="E106"/>
    </row>
    <row r="107" spans="1:5">
      <c r="A107"/>
      <c r="B107"/>
      <c r="D107"/>
      <c r="E107"/>
    </row>
    <row r="108" spans="1:5">
      <c r="A108"/>
      <c r="B108"/>
      <c r="D108"/>
      <c r="E108"/>
    </row>
    <row r="109" spans="1:5">
      <c r="A109"/>
      <c r="B109"/>
      <c r="D109"/>
      <c r="E109"/>
    </row>
    <row r="110" spans="1:5">
      <c r="A110"/>
      <c r="B110"/>
      <c r="D110"/>
      <c r="E110"/>
    </row>
    <row r="111" spans="1:5">
      <c r="A111"/>
      <c r="B111"/>
      <c r="D111"/>
      <c r="E111"/>
    </row>
    <row r="112" spans="1:5">
      <c r="A112"/>
      <c r="B112"/>
      <c r="D112"/>
      <c r="E112"/>
    </row>
    <row r="113" spans="1:5">
      <c r="A113"/>
      <c r="B113"/>
      <c r="D113"/>
      <c r="E113"/>
    </row>
    <row r="114" spans="1:5">
      <c r="A114"/>
      <c r="B114"/>
      <c r="D114"/>
      <c r="E114"/>
    </row>
    <row r="115" spans="1:5">
      <c r="A115"/>
      <c r="B115"/>
      <c r="D115"/>
      <c r="E115"/>
    </row>
    <row r="116" spans="1:5">
      <c r="A116"/>
      <c r="B116"/>
      <c r="D116"/>
      <c r="E116"/>
    </row>
    <row r="117" spans="1:5">
      <c r="A117"/>
      <c r="B117"/>
      <c r="D117"/>
      <c r="E117"/>
    </row>
    <row r="118" spans="1:5">
      <c r="A118"/>
      <c r="B118"/>
      <c r="D118"/>
      <c r="E118"/>
    </row>
    <row r="119" spans="1:5">
      <c r="A119"/>
      <c r="B119"/>
      <c r="D119"/>
      <c r="E119"/>
    </row>
    <row r="120" spans="1:5">
      <c r="A120"/>
      <c r="B120"/>
      <c r="D120"/>
      <c r="E120"/>
    </row>
    <row r="121" spans="1:5">
      <c r="A121"/>
      <c r="B121"/>
      <c r="D121"/>
      <c r="E121"/>
    </row>
    <row r="122" spans="1:5">
      <c r="A122"/>
      <c r="B122"/>
      <c r="D122"/>
      <c r="E122"/>
    </row>
    <row r="123" spans="1:5">
      <c r="A123"/>
      <c r="B123"/>
      <c r="D123"/>
      <c r="E123"/>
    </row>
    <row r="124" spans="1:5">
      <c r="A124"/>
      <c r="B124"/>
      <c r="D124"/>
      <c r="E124"/>
    </row>
    <row r="125" spans="1:5">
      <c r="A125"/>
      <c r="B125"/>
      <c r="D125"/>
      <c r="E125"/>
    </row>
    <row r="126" spans="1:5">
      <c r="A126"/>
      <c r="B126"/>
      <c r="D126"/>
      <c r="E126"/>
    </row>
    <row r="127" spans="1:5">
      <c r="A127"/>
      <c r="B127"/>
      <c r="D127"/>
      <c r="E127"/>
    </row>
    <row r="128" spans="1:5">
      <c r="A128"/>
      <c r="B128"/>
      <c r="D128"/>
      <c r="E128"/>
    </row>
    <row r="129" spans="1:5">
      <c r="A129"/>
      <c r="B129"/>
      <c r="D129"/>
      <c r="E129"/>
    </row>
    <row r="130" spans="1:5">
      <c r="A130"/>
      <c r="B130"/>
      <c r="D130"/>
      <c r="E130"/>
    </row>
    <row r="131" spans="1:5">
      <c r="A131"/>
      <c r="B131"/>
      <c r="D131"/>
      <c r="E131"/>
    </row>
    <row r="132" spans="1:5">
      <c r="A132"/>
      <c r="B132"/>
      <c r="D132"/>
      <c r="E132"/>
    </row>
    <row r="133" spans="1:5">
      <c r="A133"/>
      <c r="B133"/>
      <c r="D133"/>
      <c r="E133"/>
    </row>
    <row r="134" spans="1:5">
      <c r="A134"/>
      <c r="B134"/>
      <c r="D134"/>
      <c r="E134"/>
    </row>
    <row r="135" spans="1:5">
      <c r="A135"/>
      <c r="B135"/>
      <c r="D135"/>
      <c r="E135"/>
    </row>
    <row r="136" spans="1:5">
      <c r="A136"/>
      <c r="B136"/>
      <c r="D136"/>
      <c r="E136"/>
    </row>
    <row r="137" spans="1:5">
      <c r="A137"/>
      <c r="B137"/>
      <c r="D137"/>
      <c r="E137"/>
    </row>
    <row r="138" spans="1:5">
      <c r="A138"/>
      <c r="B138"/>
      <c r="D138"/>
      <c r="E138"/>
    </row>
    <row r="139" spans="1:5">
      <c r="A139"/>
      <c r="B139"/>
      <c r="D139"/>
      <c r="E139"/>
    </row>
    <row r="140" spans="1:5">
      <c r="A140"/>
      <c r="B140"/>
      <c r="D140"/>
      <c r="E140"/>
    </row>
    <row r="141" spans="1:5">
      <c r="A141"/>
      <c r="B141"/>
      <c r="D141"/>
      <c r="E141"/>
    </row>
    <row r="142" spans="1:5">
      <c r="A142"/>
      <c r="B142"/>
      <c r="D142"/>
      <c r="E142"/>
    </row>
    <row r="143" spans="1:5">
      <c r="A143"/>
      <c r="B143"/>
      <c r="D143"/>
      <c r="E143"/>
    </row>
    <row r="144" spans="1:5">
      <c r="A144"/>
      <c r="B144"/>
      <c r="D144"/>
      <c r="E144"/>
    </row>
    <row r="145" spans="1:5">
      <c r="A145"/>
      <c r="B145"/>
      <c r="D145"/>
      <c r="E145"/>
    </row>
    <row r="146" spans="1:5">
      <c r="A146"/>
      <c r="B146"/>
      <c r="D146"/>
      <c r="E146"/>
    </row>
    <row r="147" spans="1:5">
      <c r="A147"/>
      <c r="B147"/>
      <c r="D147"/>
      <c r="E147"/>
    </row>
    <row r="148" spans="1:5">
      <c r="A148"/>
      <c r="B148"/>
      <c r="D148"/>
      <c r="E148"/>
    </row>
    <row r="149" spans="1:5">
      <c r="A149"/>
      <c r="B149"/>
      <c r="D149"/>
      <c r="E149"/>
    </row>
    <row r="150" spans="1:5">
      <c r="A150"/>
      <c r="B150"/>
      <c r="D150"/>
      <c r="E150"/>
    </row>
    <row r="151" spans="1:5">
      <c r="A151"/>
      <c r="B151"/>
      <c r="D151"/>
      <c r="E151"/>
    </row>
    <row r="152" spans="1:5">
      <c r="A152"/>
      <c r="B152"/>
      <c r="D152"/>
      <c r="E152"/>
    </row>
    <row r="153" spans="1:5">
      <c r="A153"/>
      <c r="B153"/>
      <c r="D153"/>
      <c r="E153"/>
    </row>
    <row r="154" spans="1:5">
      <c r="A154"/>
      <c r="B154"/>
      <c r="D154"/>
      <c r="E154"/>
    </row>
  </sheetData>
  <autoFilter ref="A3:E7"/>
  <sortState ref="A4:K763">
    <sortCondition ref="E4:E763"/>
  </sortState>
  <mergeCells count="1">
    <mergeCell ref="A1:E1"/>
  </mergeCells>
  <dataValidations count="2">
    <dataValidation allowBlank="1" showErrorMessage="1" sqref="F8:AKK1048576 F1:AKH1 E2:E3 C2:C3 D2:D4 A1:A1048576 B2:B8 B10:B1048576"/>
    <dataValidation type="decimal" operator="greaterThanOrEqual" allowBlank="1" showErrorMessage="1" sqref="D5:D1048576">
      <formula1>0</formula1>
    </dataValidation>
  </dataValidations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>
    <oddHeader>&amp;C&amp;A</oddHeader>
    <oddFooter>&amp;CСтраница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КЕКВ!$A$1:$A$56</xm:f>
          </x14:formula1>
          <xm:sqref>C4:C1048576</xm:sqref>
        </x14:dataValidation>
        <x14:dataValidation type="list" allowBlank="1" showErrorMessage="1">
          <x14:formula1>
            <xm:f>'Тип процедури'!$A$1:$A$10</xm:f>
          </x14:formula1>
          <xm:sqref>E4:E1048576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10" workbookViewId="0"/>
  </sheetViews>
  <sheetFormatPr defaultRowHeight="13.8"/>
  <cols>
    <col min="1" max="1" width="40.19921875" customWidth="1"/>
    <col min="2" max="2" width="19.19921875" customWidth="1"/>
  </cols>
  <sheetData>
    <row r="1" spans="1:2" ht="60.45" customHeight="1">
      <c r="A1" s="2" t="s">
        <v>11</v>
      </c>
      <c r="B1" s="2"/>
    </row>
    <row r="2" spans="1:2" ht="60.45" customHeight="1">
      <c r="A2" s="2" t="s">
        <v>12</v>
      </c>
      <c r="B2" s="2" t="s">
        <v>16</v>
      </c>
    </row>
    <row r="3" spans="1:2" ht="60.45" customHeight="1">
      <c r="A3" s="2" t="s">
        <v>13</v>
      </c>
      <c r="B3" s="2" t="s">
        <v>17</v>
      </c>
    </row>
    <row r="4" spans="1:2" ht="60.45" customHeight="1">
      <c r="A4" s="2" t="s">
        <v>18</v>
      </c>
      <c r="B4" s="2" t="s">
        <v>19</v>
      </c>
    </row>
    <row r="5" spans="1:2" ht="60.45" customHeight="1">
      <c r="A5" s="2" t="s">
        <v>20</v>
      </c>
      <c r="B5" s="2" t="s">
        <v>21</v>
      </c>
    </row>
    <row r="6" spans="1:2" ht="60.45" customHeight="1">
      <c r="A6" s="2" t="s">
        <v>10</v>
      </c>
      <c r="B6" s="2" t="s">
        <v>22</v>
      </c>
    </row>
    <row r="7" spans="1:2" ht="60.45" customHeight="1">
      <c r="A7" s="2" t="s">
        <v>15</v>
      </c>
      <c r="B7" s="2" t="s">
        <v>23</v>
      </c>
    </row>
    <row r="8" spans="1:2" ht="60.45" customHeight="1">
      <c r="A8" s="2" t="s">
        <v>14</v>
      </c>
      <c r="B8" s="2" t="s">
        <v>24</v>
      </c>
    </row>
    <row r="9" spans="1:2" ht="60.45" customHeight="1">
      <c r="A9" s="2" t="s">
        <v>25</v>
      </c>
      <c r="B9" s="2" t="s">
        <v>26</v>
      </c>
    </row>
    <row r="10" spans="1:2" ht="60.45" customHeight="1">
      <c r="A10" s="2" t="s">
        <v>27</v>
      </c>
      <c r="B10" s="2" t="s">
        <v>28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8"/>
  <cols>
    <col min="1" max="1" width="40.09765625" customWidth="1"/>
  </cols>
  <sheetData>
    <row r="1" spans="1:1">
      <c r="A1" t="s">
        <v>9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0" sqref="E10"/>
    </sheetView>
  </sheetViews>
  <sheetFormatPr defaultRowHeight="13.8"/>
  <cols>
    <col min="1" max="1" width="40.09765625" customWidth="1"/>
  </cols>
  <sheetData>
    <row r="1" spans="1:1" ht="60.45" customHeight="1">
      <c r="A1">
        <f ca="1">YEAR(NOW() )-1</f>
        <v>2022</v>
      </c>
    </row>
    <row r="2" spans="1:1" ht="60.45" customHeight="1">
      <c r="A2">
        <f ca="1">YEAR(NOW() )</f>
        <v>2023</v>
      </c>
    </row>
    <row r="3" spans="1:1" ht="60.45" customHeight="1">
      <c r="A3">
        <f ca="1">YEAR(NOW() )+1</f>
        <v>2024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E18" sqref="E18"/>
    </sheetView>
  </sheetViews>
  <sheetFormatPr defaultRowHeight="13.8"/>
  <cols>
    <col min="1" max="1" width="10.69921875" customWidth="1"/>
  </cols>
  <sheetData>
    <row r="1" spans="1:1">
      <c r="A1" t="str">
        <f ca="1">CONCATENATE( "01.01.",YEAR(NOW())-1)</f>
        <v>01.01.2022</v>
      </c>
    </row>
    <row r="2" spans="1:1">
      <c r="A2" t="str">
        <f ca="1">CONCATENATE( "01.02.",YEAR(NOW())-1)</f>
        <v>01.02.2022</v>
      </c>
    </row>
    <row r="3" spans="1:1">
      <c r="A3" t="str">
        <f ca="1">CONCATENATE( "01.03.",YEAR(NOW())-1)</f>
        <v>01.03.2022</v>
      </c>
    </row>
    <row r="4" spans="1:1">
      <c r="A4" t="str">
        <f ca="1">CONCATENATE( "01.04.",YEAR(NOW())-1)</f>
        <v>01.04.2022</v>
      </c>
    </row>
    <row r="5" spans="1:1">
      <c r="A5" t="str">
        <f ca="1">CONCATENATE( "01.05.",YEAR(NOW())-1)</f>
        <v>01.05.2022</v>
      </c>
    </row>
    <row r="6" spans="1:1">
      <c r="A6" t="str">
        <f ca="1">CONCATENATE( "01.06.",YEAR(NOW())-1)</f>
        <v>01.06.2022</v>
      </c>
    </row>
    <row r="7" spans="1:1">
      <c r="A7" t="str">
        <f ca="1">CONCATENATE( "01.07.",YEAR(NOW())-1)</f>
        <v>01.07.2022</v>
      </c>
    </row>
    <row r="8" spans="1:1">
      <c r="A8" t="str">
        <f ca="1">CONCATENATE( "01.08.",YEAR(NOW())-1)</f>
        <v>01.08.2022</v>
      </c>
    </row>
    <row r="9" spans="1:1">
      <c r="A9" t="str">
        <f ca="1">CONCATENATE( "01.09.",YEAR(NOW())-1)</f>
        <v>01.09.2022</v>
      </c>
    </row>
    <row r="10" spans="1:1">
      <c r="A10" t="str">
        <f ca="1">CONCATENATE( "01.10.",YEAR(NOW())-1)</f>
        <v>01.10.2022</v>
      </c>
    </row>
    <row r="11" spans="1:1">
      <c r="A11" t="str">
        <f ca="1">CONCATENATE( "01.11.",YEAR(NOW())-1)</f>
        <v>01.11.2022</v>
      </c>
    </row>
    <row r="12" spans="1:1">
      <c r="A12" t="str">
        <f ca="1">CONCATENATE( "01.12.",YEAR(NOW())-1)</f>
        <v>01.12.2022</v>
      </c>
    </row>
    <row r="13" spans="1:1">
      <c r="A13" t="str">
        <f ca="1">CONCATENATE( "01.01.",YEAR(NOW()))</f>
        <v>01.01.2023</v>
      </c>
    </row>
    <row r="14" spans="1:1">
      <c r="A14" t="str">
        <f ca="1">CONCATENATE( "01.02.",YEAR(NOW()))</f>
        <v>01.02.2023</v>
      </c>
    </row>
    <row r="15" spans="1:1">
      <c r="A15" t="str">
        <f ca="1">CONCATENATE( "01.03.",YEAR(NOW()))</f>
        <v>01.03.2023</v>
      </c>
    </row>
    <row r="16" spans="1:1">
      <c r="A16" t="str">
        <f ca="1">CONCATENATE( "01.04.",YEAR(NOW()))</f>
        <v>01.04.2023</v>
      </c>
    </row>
    <row r="17" spans="1:1">
      <c r="A17" t="str">
        <f ca="1">CONCATENATE( "01.05.",YEAR(NOW()))</f>
        <v>01.05.2023</v>
      </c>
    </row>
    <row r="18" spans="1:1">
      <c r="A18" t="str">
        <f ca="1">CONCATENATE( "01.06.",YEAR(NOW()))</f>
        <v>01.06.2023</v>
      </c>
    </row>
    <row r="19" spans="1:1">
      <c r="A19" t="str">
        <f ca="1">CONCATENATE( "01.07.",YEAR(NOW()))</f>
        <v>01.07.2023</v>
      </c>
    </row>
    <row r="20" spans="1:1">
      <c r="A20" t="str">
        <f ca="1">CONCATENATE( "01.08.",YEAR(NOW()))</f>
        <v>01.08.2023</v>
      </c>
    </row>
    <row r="21" spans="1:1">
      <c r="A21" t="str">
        <f ca="1">CONCATENATE( "01.09.",YEAR(NOW()))</f>
        <v>01.09.2023</v>
      </c>
    </row>
    <row r="22" spans="1:1">
      <c r="A22" t="str">
        <f ca="1">CONCATENATE( "01.10.",YEAR(NOW()))</f>
        <v>01.10.2023</v>
      </c>
    </row>
    <row r="23" spans="1:1">
      <c r="A23" t="str">
        <f ca="1">CONCATENATE( "01.11.",YEAR(NOW()))</f>
        <v>01.11.2023</v>
      </c>
    </row>
    <row r="24" spans="1:1">
      <c r="A24" t="str">
        <f ca="1">CONCATENATE( "01.12.",YEAR(NOW()))</f>
        <v>01.12.2023</v>
      </c>
    </row>
    <row r="25" spans="1:1">
      <c r="A25" t="str">
        <f ca="1">CONCATENATE( "01.01.",YEAR(NOW())+1)</f>
        <v>01.01.2024</v>
      </c>
    </row>
    <row r="26" spans="1:1">
      <c r="A26" t="str">
        <f ca="1">CONCATENATE( "01.02.",YEAR(NOW())+1)</f>
        <v>01.02.2024</v>
      </c>
    </row>
    <row r="27" spans="1:1">
      <c r="A27" t="str">
        <f ca="1">CONCATENATE( "01.03.",YEAR(NOW())+1)</f>
        <v>01.03.2024</v>
      </c>
    </row>
    <row r="28" spans="1:1">
      <c r="A28" t="str">
        <f ca="1">CONCATENATE( "01.04.",YEAR(NOW())+1)</f>
        <v>01.04.2024</v>
      </c>
    </row>
    <row r="29" spans="1:1">
      <c r="A29" t="str">
        <f ca="1">CONCATENATE( "01.05.",YEAR(NOW())+1)</f>
        <v>01.05.2024</v>
      </c>
    </row>
    <row r="30" spans="1:1">
      <c r="A30" t="str">
        <f ca="1">CONCATENATE( "01.06.",YEAR(NOW())+1)</f>
        <v>01.06.2024</v>
      </c>
    </row>
    <row r="31" spans="1:1">
      <c r="A31" t="str">
        <f ca="1">CONCATENATE( "01.07.",YEAR(NOW())+1)</f>
        <v>01.07.2024</v>
      </c>
    </row>
    <row r="32" spans="1:1">
      <c r="A32" t="str">
        <f ca="1">CONCATENATE( "01.08.",YEAR(NOW())+1)</f>
        <v>01.08.2024</v>
      </c>
    </row>
    <row r="33" spans="1:1">
      <c r="A33" t="str">
        <f ca="1">CONCATENATE( "01.09.",YEAR(NOW())+1)</f>
        <v>01.09.2024</v>
      </c>
    </row>
    <row r="34" spans="1:1">
      <c r="A34" t="str">
        <f ca="1">CONCATENATE( "01.10.",YEAR(NOW())+1)</f>
        <v>01.10.2024</v>
      </c>
    </row>
    <row r="35" spans="1:1">
      <c r="A35" t="str">
        <f ca="1">CONCATENATE( "01.11.",YEAR(NOW())+1)</f>
        <v>01.11.2024</v>
      </c>
    </row>
    <row r="36" spans="1:1">
      <c r="A36" t="str">
        <f ca="1">CONCATENATE( "01.12.",YEAR(NOW())+1)</f>
        <v>01.12.2024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43" workbookViewId="0">
      <selection activeCell="A44" sqref="A44"/>
    </sheetView>
  </sheetViews>
  <sheetFormatPr defaultRowHeight="13.8"/>
  <cols>
    <col min="1" max="1" width="40.09765625" customWidth="1"/>
    <col min="2" max="2" width="41.69921875" customWidth="1"/>
  </cols>
  <sheetData>
    <row r="1" spans="1:2" ht="60.45" customHeight="1">
      <c r="A1" s="1">
        <v>2000</v>
      </c>
      <c r="B1" t="s">
        <v>33</v>
      </c>
    </row>
    <row r="2" spans="1:2" ht="60.45" customHeight="1">
      <c r="A2" s="1">
        <v>2100</v>
      </c>
      <c r="B2" t="s">
        <v>34</v>
      </c>
    </row>
    <row r="3" spans="1:2" ht="60.45" customHeight="1">
      <c r="A3" s="1">
        <v>2110</v>
      </c>
      <c r="B3" t="s">
        <v>35</v>
      </c>
    </row>
    <row r="4" spans="1:2" ht="60.45" customHeight="1">
      <c r="A4" s="1">
        <v>2111</v>
      </c>
      <c r="B4" t="s">
        <v>36</v>
      </c>
    </row>
    <row r="5" spans="1:2" ht="60.45" customHeight="1">
      <c r="A5" s="1">
        <v>2112</v>
      </c>
      <c r="B5" t="s">
        <v>37</v>
      </c>
    </row>
    <row r="6" spans="1:2" ht="60.45" customHeight="1">
      <c r="A6" s="1">
        <v>2120</v>
      </c>
      <c r="B6" t="s">
        <v>38</v>
      </c>
    </row>
    <row r="7" spans="1:2" ht="60.45" customHeight="1">
      <c r="A7" s="1">
        <v>2200</v>
      </c>
      <c r="B7" t="s">
        <v>39</v>
      </c>
    </row>
    <row r="8" spans="1:2" ht="60.45" customHeight="1">
      <c r="A8" s="1">
        <v>2210</v>
      </c>
      <c r="B8" t="s">
        <v>40</v>
      </c>
    </row>
    <row r="9" spans="1:2" ht="60.45" customHeight="1">
      <c r="A9" s="1">
        <v>2220</v>
      </c>
      <c r="B9" t="s">
        <v>41</v>
      </c>
    </row>
    <row r="10" spans="1:2" ht="60.45" customHeight="1">
      <c r="A10" s="1">
        <v>2230</v>
      </c>
      <c r="B10" t="s">
        <v>42</v>
      </c>
    </row>
    <row r="11" spans="1:2" ht="60.45" customHeight="1">
      <c r="A11" s="1">
        <v>2240</v>
      </c>
      <c r="B11" t="s">
        <v>43</v>
      </c>
    </row>
    <row r="12" spans="1:2" ht="60.45" customHeight="1">
      <c r="A12" s="1">
        <v>2250</v>
      </c>
      <c r="B12" t="s">
        <v>44</v>
      </c>
    </row>
    <row r="13" spans="1:2" ht="60.45" customHeight="1">
      <c r="A13" s="1">
        <v>2260</v>
      </c>
      <c r="B13" t="s">
        <v>45</v>
      </c>
    </row>
    <row r="14" spans="1:2" ht="60.45" customHeight="1">
      <c r="A14" s="1">
        <v>2270</v>
      </c>
      <c r="B14" t="s">
        <v>46</v>
      </c>
    </row>
    <row r="15" spans="1:2" ht="60.45" customHeight="1">
      <c r="A15" s="1">
        <v>2271</v>
      </c>
      <c r="B15" t="s">
        <v>47</v>
      </c>
    </row>
    <row r="16" spans="1:2" ht="60.45" customHeight="1">
      <c r="A16" s="1">
        <v>2272</v>
      </c>
      <c r="B16" t="s">
        <v>48</v>
      </c>
    </row>
    <row r="17" spans="1:2" ht="60.45" customHeight="1">
      <c r="A17" s="1">
        <v>2273</v>
      </c>
      <c r="B17" t="s">
        <v>49</v>
      </c>
    </row>
    <row r="18" spans="1:2" ht="60.45" customHeight="1">
      <c r="A18" s="1">
        <v>2274</v>
      </c>
      <c r="B18" t="s">
        <v>50</v>
      </c>
    </row>
    <row r="19" spans="1:2" ht="60.45" customHeight="1">
      <c r="A19" s="1">
        <v>2275</v>
      </c>
      <c r="B19" t="s">
        <v>51</v>
      </c>
    </row>
    <row r="20" spans="1:2" ht="60.45" customHeight="1">
      <c r="A20" s="1">
        <v>2276</v>
      </c>
      <c r="B20" t="s">
        <v>52</v>
      </c>
    </row>
    <row r="21" spans="1:2" ht="60.45" customHeight="1">
      <c r="A21" s="1">
        <v>2280</v>
      </c>
      <c r="B21" t="s">
        <v>53</v>
      </c>
    </row>
    <row r="22" spans="1:2" ht="60.45" customHeight="1">
      <c r="A22" s="1">
        <v>2281</v>
      </c>
      <c r="B22" t="s">
        <v>54</v>
      </c>
    </row>
    <row r="23" spans="1:2" ht="60.45" customHeight="1">
      <c r="A23" s="1">
        <v>2282</v>
      </c>
      <c r="B23" t="s">
        <v>55</v>
      </c>
    </row>
    <row r="24" spans="1:2" ht="60.45" customHeight="1">
      <c r="A24" s="1">
        <v>2400</v>
      </c>
      <c r="B24" t="s">
        <v>56</v>
      </c>
    </row>
    <row r="25" spans="1:2" ht="60.45" customHeight="1">
      <c r="A25" s="1">
        <v>2410</v>
      </c>
      <c r="B25" t="s">
        <v>57</v>
      </c>
    </row>
    <row r="26" spans="1:2" ht="60.45" customHeight="1">
      <c r="A26" s="1">
        <v>2420</v>
      </c>
      <c r="B26" t="s">
        <v>58</v>
      </c>
    </row>
    <row r="27" spans="1:2" ht="60.45" customHeight="1">
      <c r="A27" s="1">
        <v>2600</v>
      </c>
      <c r="B27" t="s">
        <v>59</v>
      </c>
    </row>
    <row r="28" spans="1:2" ht="60.45" customHeight="1">
      <c r="A28" s="1">
        <v>2610</v>
      </c>
      <c r="B28" t="s">
        <v>60</v>
      </c>
    </row>
    <row r="29" spans="1:2" ht="60.45" customHeight="1">
      <c r="A29" s="1">
        <v>2620</v>
      </c>
      <c r="B29" t="s">
        <v>61</v>
      </c>
    </row>
    <row r="30" spans="1:2" ht="60.45" customHeight="1">
      <c r="A30" s="1">
        <v>2630</v>
      </c>
      <c r="B30" t="s">
        <v>62</v>
      </c>
    </row>
    <row r="31" spans="1:2" ht="60.45" customHeight="1">
      <c r="A31" s="1">
        <v>2700</v>
      </c>
      <c r="B31" t="s">
        <v>63</v>
      </c>
    </row>
    <row r="32" spans="1:2" ht="60.45" customHeight="1">
      <c r="A32" s="1">
        <v>2710</v>
      </c>
      <c r="B32" t="s">
        <v>64</v>
      </c>
    </row>
    <row r="33" spans="1:2" ht="60.45" customHeight="1">
      <c r="A33" s="1">
        <v>2720</v>
      </c>
      <c r="B33" t="s">
        <v>65</v>
      </c>
    </row>
    <row r="34" spans="1:2" ht="60.45" customHeight="1">
      <c r="A34" s="1">
        <v>2730</v>
      </c>
      <c r="B34" t="s">
        <v>66</v>
      </c>
    </row>
    <row r="35" spans="1:2" ht="60.45" customHeight="1">
      <c r="A35" s="1">
        <v>2800</v>
      </c>
      <c r="B35" t="s">
        <v>67</v>
      </c>
    </row>
    <row r="36" spans="1:2" ht="60.45" customHeight="1">
      <c r="A36" s="1">
        <v>3000</v>
      </c>
      <c r="B36" t="s">
        <v>68</v>
      </c>
    </row>
    <row r="37" spans="1:2" ht="60.45" customHeight="1">
      <c r="A37" s="1">
        <v>3100</v>
      </c>
      <c r="B37" t="s">
        <v>69</v>
      </c>
    </row>
    <row r="38" spans="1:2" ht="60.45" customHeight="1">
      <c r="A38" s="1">
        <v>3110</v>
      </c>
      <c r="B38" t="s">
        <v>70</v>
      </c>
    </row>
    <row r="39" spans="1:2" ht="60.45" customHeight="1">
      <c r="A39" s="1">
        <v>3120</v>
      </c>
      <c r="B39" t="s">
        <v>71</v>
      </c>
    </row>
    <row r="40" spans="1:2" ht="60.45" customHeight="1">
      <c r="A40" s="1">
        <v>3121</v>
      </c>
      <c r="B40" t="s">
        <v>72</v>
      </c>
    </row>
    <row r="41" spans="1:2" ht="60.45" customHeight="1">
      <c r="A41" s="1">
        <v>3122</v>
      </c>
      <c r="B41" t="s">
        <v>73</v>
      </c>
    </row>
    <row r="42" spans="1:2" ht="60.45" customHeight="1">
      <c r="A42" s="1">
        <v>3130</v>
      </c>
      <c r="B42" t="s">
        <v>74</v>
      </c>
    </row>
    <row r="43" spans="1:2" ht="60.45" customHeight="1">
      <c r="A43" s="1">
        <v>3131</v>
      </c>
      <c r="B43" t="s">
        <v>75</v>
      </c>
    </row>
    <row r="44" spans="1:2" ht="60.45" customHeight="1">
      <c r="A44" s="1">
        <v>3132</v>
      </c>
      <c r="B44" t="s">
        <v>76</v>
      </c>
    </row>
    <row r="45" spans="1:2" ht="60.45" customHeight="1">
      <c r="A45" s="1">
        <v>3140</v>
      </c>
      <c r="B45" t="s">
        <v>77</v>
      </c>
    </row>
    <row r="46" spans="1:2" ht="60.45" customHeight="1">
      <c r="A46" s="1">
        <v>3141</v>
      </c>
      <c r="B46" t="s">
        <v>78</v>
      </c>
    </row>
    <row r="47" spans="1:2" ht="60.45" customHeight="1">
      <c r="A47" s="1">
        <v>3142</v>
      </c>
      <c r="B47" t="s">
        <v>79</v>
      </c>
    </row>
    <row r="48" spans="1:2" ht="60.45" customHeight="1">
      <c r="A48" s="1">
        <v>3143</v>
      </c>
      <c r="B48" t="s">
        <v>80</v>
      </c>
    </row>
    <row r="49" spans="1:2" ht="60.45" customHeight="1">
      <c r="A49" s="1">
        <v>3150</v>
      </c>
      <c r="B49" t="s">
        <v>81</v>
      </c>
    </row>
    <row r="50" spans="1:2" ht="60.45" customHeight="1">
      <c r="A50" s="1">
        <v>3160</v>
      </c>
      <c r="B50" t="s">
        <v>82</v>
      </c>
    </row>
    <row r="51" spans="1:2" ht="60.45" customHeight="1">
      <c r="A51" s="1">
        <v>3200</v>
      </c>
      <c r="B51" t="s">
        <v>83</v>
      </c>
    </row>
    <row r="52" spans="1:2" ht="60.45" customHeight="1">
      <c r="A52" s="1">
        <v>3210</v>
      </c>
      <c r="B52" t="s">
        <v>84</v>
      </c>
    </row>
    <row r="53" spans="1:2" ht="60.45" customHeight="1">
      <c r="A53" s="1">
        <v>3220</v>
      </c>
      <c r="B53" t="s">
        <v>85</v>
      </c>
    </row>
    <row r="54" spans="1:2" ht="60.45" customHeight="1">
      <c r="A54" s="1">
        <v>3230</v>
      </c>
      <c r="B54" t="s">
        <v>86</v>
      </c>
    </row>
    <row r="55" spans="1:2" ht="60.45" customHeight="1">
      <c r="A55" s="1">
        <v>3240</v>
      </c>
      <c r="B55" t="s">
        <v>87</v>
      </c>
    </row>
    <row r="56" spans="1:2" ht="60.45" customHeight="1">
      <c r="A56" s="1">
        <v>9000</v>
      </c>
      <c r="B56" t="s">
        <v>88</v>
      </c>
    </row>
  </sheetData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I21" sqref="I21"/>
    </sheetView>
  </sheetViews>
  <sheetFormatPr defaultRowHeight="13.8"/>
  <sheetData>
    <row r="1" spans="1:15" ht="52.8">
      <c r="A1" s="26" t="s">
        <v>109</v>
      </c>
      <c r="B1" s="27" t="s">
        <v>110</v>
      </c>
      <c r="C1" s="28" t="s">
        <v>111</v>
      </c>
      <c r="D1" s="27" t="s">
        <v>112</v>
      </c>
      <c r="E1" s="29" t="s">
        <v>113</v>
      </c>
      <c r="F1" s="27" t="s">
        <v>114</v>
      </c>
      <c r="G1" s="29" t="s">
        <v>115</v>
      </c>
      <c r="H1" s="29" t="s">
        <v>116</v>
      </c>
      <c r="I1" s="27" t="s">
        <v>117</v>
      </c>
      <c r="J1" s="27" t="s">
        <v>118</v>
      </c>
      <c r="K1" s="30" t="s">
        <v>119</v>
      </c>
      <c r="L1" s="30" t="s">
        <v>120</v>
      </c>
      <c r="M1" s="31" t="s">
        <v>121</v>
      </c>
      <c r="N1" s="27" t="s">
        <v>122</v>
      </c>
      <c r="O1" s="26" t="s">
        <v>123</v>
      </c>
    </row>
    <row r="2" spans="1:15">
      <c r="A2" t="s">
        <v>124</v>
      </c>
    </row>
    <row r="3" spans="1:15">
      <c r="A3" t="s">
        <v>146</v>
      </c>
    </row>
    <row r="4" spans="1:15">
      <c r="A4" t="s">
        <v>125</v>
      </c>
      <c r="D4" t="s">
        <v>126</v>
      </c>
    </row>
    <row r="5" spans="1:15">
      <c r="A5" t="s">
        <v>127</v>
      </c>
      <c r="D5" t="s">
        <v>128</v>
      </c>
    </row>
    <row r="6" spans="1:15">
      <c r="A6" t="s">
        <v>129</v>
      </c>
      <c r="D6" t="s">
        <v>130</v>
      </c>
    </row>
    <row r="7" spans="1:15">
      <c r="A7" t="s">
        <v>131</v>
      </c>
      <c r="D7" t="s">
        <v>132</v>
      </c>
      <c r="L7" t="s">
        <v>133</v>
      </c>
    </row>
    <row r="8" spans="1:15">
      <c r="A8" t="s">
        <v>134</v>
      </c>
      <c r="B8" t="s">
        <v>135</v>
      </c>
      <c r="C8" t="s">
        <v>136</v>
      </c>
      <c r="D8" t="s">
        <v>137</v>
      </c>
      <c r="E8" t="s">
        <v>138</v>
      </c>
      <c r="F8" t="s">
        <v>139</v>
      </c>
      <c r="G8" t="s">
        <v>140</v>
      </c>
      <c r="H8" t="s">
        <v>141</v>
      </c>
      <c r="I8" t="s">
        <v>142</v>
      </c>
      <c r="J8" t="s">
        <v>143</v>
      </c>
      <c r="K8" t="s">
        <v>144</v>
      </c>
      <c r="L8" t="s">
        <v>145</v>
      </c>
    </row>
    <row r="9" spans="1:15" ht="15" customHeight="1">
      <c r="A9" s="33" t="s">
        <v>92</v>
      </c>
      <c r="B9" t="s">
        <v>94</v>
      </c>
      <c r="C9" s="34" t="s">
        <v>93</v>
      </c>
      <c r="D9">
        <v>20200</v>
      </c>
      <c r="E9" t="s">
        <v>11</v>
      </c>
      <c r="F9" t="s">
        <v>149</v>
      </c>
      <c r="G9" t="s">
        <v>133</v>
      </c>
      <c r="H9" t="s">
        <v>133</v>
      </c>
      <c r="I9" t="s">
        <v>133</v>
      </c>
      <c r="J9" t="s">
        <v>133</v>
      </c>
      <c r="K9" t="s">
        <v>133</v>
      </c>
      <c r="L9" t="s">
        <v>92</v>
      </c>
    </row>
    <row r="10" spans="1:15" ht="12" customHeight="1">
      <c r="A10" s="33" t="s">
        <v>105</v>
      </c>
      <c r="B10" t="s">
        <v>104</v>
      </c>
      <c r="C10" s="34">
        <v>2240</v>
      </c>
      <c r="D10">
        <v>4800</v>
      </c>
      <c r="E10" t="s">
        <v>11</v>
      </c>
      <c r="F10" t="s">
        <v>149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105</v>
      </c>
    </row>
    <row r="11" spans="1:15" ht="12" customHeight="1">
      <c r="A11" s="32" t="s">
        <v>90</v>
      </c>
      <c r="B11" t="s">
        <v>91</v>
      </c>
      <c r="C11" s="34">
        <v>2240</v>
      </c>
      <c r="D11">
        <v>7900</v>
      </c>
      <c r="E11" t="s">
        <v>11</v>
      </c>
      <c r="F11" t="s">
        <v>149</v>
      </c>
      <c r="G11" t="s">
        <v>133</v>
      </c>
      <c r="H11" t="s">
        <v>133</v>
      </c>
      <c r="I11" t="s">
        <v>133</v>
      </c>
      <c r="J11" t="s">
        <v>133</v>
      </c>
      <c r="K11" t="s">
        <v>133</v>
      </c>
      <c r="L11" t="s">
        <v>90</v>
      </c>
    </row>
    <row r="12" spans="1:15" ht="12" customHeight="1">
      <c r="A12" s="32" t="s">
        <v>147</v>
      </c>
      <c r="B12" t="s">
        <v>96</v>
      </c>
      <c r="C12" s="34">
        <v>2240</v>
      </c>
      <c r="D12">
        <v>43200</v>
      </c>
      <c r="E12" t="s">
        <v>11</v>
      </c>
      <c r="F12" t="s">
        <v>149</v>
      </c>
      <c r="G12" t="s">
        <v>133</v>
      </c>
      <c r="H12" t="s">
        <v>133</v>
      </c>
      <c r="I12" t="s">
        <v>133</v>
      </c>
      <c r="J12" t="s">
        <v>133</v>
      </c>
      <c r="K12" t="s">
        <v>133</v>
      </c>
      <c r="L12" t="s">
        <v>147</v>
      </c>
    </row>
    <row r="13" spans="1:15" ht="12.6" customHeight="1">
      <c r="A13" s="32" t="s">
        <v>98</v>
      </c>
      <c r="B13" t="s">
        <v>97</v>
      </c>
      <c r="C13" s="34">
        <v>2240</v>
      </c>
      <c r="D13">
        <v>18000</v>
      </c>
      <c r="E13" t="s">
        <v>11</v>
      </c>
      <c r="F13" t="s">
        <v>149</v>
      </c>
      <c r="G13" t="s">
        <v>133</v>
      </c>
      <c r="H13" t="s">
        <v>133</v>
      </c>
      <c r="I13" t="s">
        <v>133</v>
      </c>
      <c r="J13" t="s">
        <v>133</v>
      </c>
      <c r="K13" t="s">
        <v>133</v>
      </c>
      <c r="L13" t="s">
        <v>98</v>
      </c>
    </row>
    <row r="14" spans="1:15" ht="16.8" customHeight="1">
      <c r="A14" s="32" t="s">
        <v>148</v>
      </c>
      <c r="B14" t="s">
        <v>106</v>
      </c>
      <c r="C14" s="34" t="s">
        <v>108</v>
      </c>
      <c r="D14">
        <v>1239</v>
      </c>
      <c r="E14" t="s">
        <v>11</v>
      </c>
      <c r="F14" t="s">
        <v>149</v>
      </c>
      <c r="G14" t="s">
        <v>133</v>
      </c>
      <c r="H14" t="s">
        <v>133</v>
      </c>
      <c r="I14" t="s">
        <v>133</v>
      </c>
      <c r="J14" t="s">
        <v>133</v>
      </c>
      <c r="K14" t="s">
        <v>133</v>
      </c>
      <c r="L14" t="s">
        <v>148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Подопригора Ірина Миколаївна</dc:creator>
  <cp:lastModifiedBy>USER</cp:lastModifiedBy>
  <cp:revision>6</cp:revision>
  <cp:lastPrinted>2023-01-20T12:10:41Z</cp:lastPrinted>
  <dcterms:created xsi:type="dcterms:W3CDTF">2017-01-10T11:54:21Z</dcterms:created>
  <dcterms:modified xsi:type="dcterms:W3CDTF">2023-02-16T09:00:02Z</dcterms:modified>
</cp:coreProperties>
</file>