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<sst xmlns="http://schemas.openxmlformats.org/spreadsheetml/2006/main" count="253" uniqueCount="141">
  <si>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</si>
  <si>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</si>
  <si>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</si>
  <si>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</si>
  <si>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</si>
  <si>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</si>
  <si>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</si>
  <si>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</si>
  <si>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</si>
  <si>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</si>
  <si>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</si>
  <si>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</si>
  <si>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</si>
  <si>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</si>
  <si>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</si>
  <si>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</si>
  <si>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</si>
  <si>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</si>
  <si>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</si>
  <si>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</si>
  <si>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</si>
  <si>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</si>
  <si>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</si>
  <si>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</si>
  <si>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</si>
  <si>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</si>
  <si>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</si>
  <si>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</si>
  <si>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</si>
  <si>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</si>
  <si>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</si>
  <si>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</si>
  <si>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33600000-6 - Фармацевтична продукція</t>
  </si>
  <si>
    <t>60140000-1 - Нерегулярні пасажирські перевезення</t>
  </si>
  <si>
    <t>UA-2020-06-17-005939-c</t>
  </si>
  <si>
    <t>Вироби медичного призначення : пірометр (інфрачервоний термометр)</t>
  </si>
  <si>
    <t>38410000-2 - Лічильні прилади</t>
  </si>
  <si>
    <t>Закупівля без використання електронної системи</t>
  </si>
  <si>
    <t>ТОВАРИСТВО З ОБМЕЖЕНОЮ ВІДПОВІДАЛЬНІСТЮ "ФАКУЛЬТЕТ"</t>
  </si>
  <si>
    <t>32447450</t>
  </si>
  <si>
    <t>завершено</t>
  </si>
  <si>
    <t>15/06</t>
  </si>
  <si>
    <t>UAH</t>
  </si>
  <si>
    <t>активний</t>
  </si>
  <si>
    <t>UA-2020-06-22-008178-c</t>
  </si>
  <si>
    <t>Дезінфікуючий засіб для обробки рук і шкіри</t>
  </si>
  <si>
    <t>24450000-3 - Агрохімічна продукція</t>
  </si>
  <si>
    <t>ПАВЕЛКО НАТАЛІЯ МИКОЛАЇВНА</t>
  </si>
  <si>
    <t>3621001063</t>
  </si>
  <si>
    <t>26</t>
  </si>
  <si>
    <t>UA-2020-07-02-005123-a</t>
  </si>
  <si>
    <t>Настінна підставка для тримання дезінфікуючого засобу з ручним дозатором</t>
  </si>
  <si>
    <t>39330000-4 - Дезінфекційне обладнання</t>
  </si>
  <si>
    <t>Фізична особа-підприємець Кудра Вячеслав Віталійович</t>
  </si>
  <si>
    <t>2622311251</t>
  </si>
  <si>
    <t>26д</t>
  </si>
  <si>
    <t>UA-2020-07-03-004175-a</t>
  </si>
  <si>
    <t>Мило рідке антибактеріальне</t>
  </si>
  <si>
    <t>33710000-0 - Парфуми, засоби гігієни та презервативи</t>
  </si>
  <si>
    <t>ТОВАРИСТВО З ОБМЕЖЕНОЮ ВІДПОВІДАЛЬНІСТЮ "СЕРВІС ПРО"</t>
  </si>
  <si>
    <t>39200703</t>
  </si>
  <si>
    <t>30мр/16</t>
  </si>
  <si>
    <t>UA-2020-07-03-004541-a</t>
  </si>
  <si>
    <t>Рушники паперові</t>
  </si>
  <si>
    <t>33760000-5 - Туалетний папір, носові хустинки, рушники для рук і серветки</t>
  </si>
  <si>
    <t>30рк/16</t>
  </si>
  <si>
    <t>UA-2020-07-13-006852-c</t>
  </si>
  <si>
    <t>Послуги по постачанню пакетів програмного забезпечення для фінансового аналізу та бухгалтерського обліку (Програмний комплекс "IC-Про")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</si>
  <si>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</si>
  <si>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</si>
  <si>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</si>
  <si>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07/44</t>
  </si>
  <si>
    <t>UA-2020-09-15-006797-a</t>
  </si>
  <si>
    <t>М’ячі футбольні</t>
  </si>
  <si>
    <t>37450000-7 - Спортивний інвентар для полів і кортів</t>
  </si>
  <si>
    <t>СЕМЕНОВ АНДРІЙ СЕРГІЙОВИЧ</t>
  </si>
  <si>
    <t>3126311753</t>
  </si>
  <si>
    <t>15/09</t>
  </si>
  <si>
    <t>UA-2020-09-17-004506-a</t>
  </si>
  <si>
    <t>Дезінфікуючий засіб для обробки рук та шкіри</t>
  </si>
  <si>
    <t>ГРЕБЕНЮК ВАЛЕРІЙ МИКОЛАЙОВИЧ</t>
  </si>
  <si>
    <t>1971611975</t>
  </si>
  <si>
    <t>17/09</t>
  </si>
  <si>
    <t>UA-2020-09-18-006096-a</t>
  </si>
  <si>
    <t>Паперові рушники для рук</t>
  </si>
  <si>
    <t>17р</t>
  </si>
  <si>
    <t>UA-2020-09-18-006386-a</t>
  </si>
  <si>
    <t>Мило рідке</t>
  </si>
  <si>
    <t>16м</t>
  </si>
  <si>
    <t>UA-2020-10-23-007119-a</t>
  </si>
  <si>
    <t>послуги по виконанню незалежної оцінки вартості нерухомого майна та рецензування звітів для розрахунку орендної плати</t>
  </si>
  <si>
    <t>70330000-3 - Послуги з управління нерухомістю, надавані на платній основі чи на договірних засадах</t>
  </si>
  <si>
    <t>ТОВАРИСТВО З ОБМЕЖЕНОЮ ВІДПОВІДАЛЬНІСТЮ "СТІМА-ЕКСПЕРТ"</t>
  </si>
  <si>
    <t>34822257</t>
  </si>
  <si>
    <t>52/20</t>
  </si>
  <si>
    <t>UA-2020-10-23-011719-a</t>
  </si>
  <si>
    <t>Придбання фармацевтичної продукцїї : знеболюючі і протизапальні гелі та креми</t>
  </si>
  <si>
    <t>ПРИВАТНЕ ПІДПРИЄМСТВО "АКБАРС"</t>
  </si>
  <si>
    <t>36367992</t>
  </si>
  <si>
    <t>38</t>
  </si>
  <si>
    <t>UA-2020-11-19-013519-c</t>
  </si>
  <si>
    <t>Мати татамі</t>
  </si>
  <si>
    <t>37420000-8 - Гімнастичний інвентар</t>
  </si>
  <si>
    <t>ТОВАРИСТВО З ОБМЕЖЕНОЮ ВІДПОВІДАЛЬНІСТЮ "ЕВА-ЛАЙН"</t>
  </si>
  <si>
    <t>40484497</t>
  </si>
  <si>
    <t>5/11-2020</t>
  </si>
  <si>
    <t>UA-2020-11-23-012321-c</t>
  </si>
  <si>
    <t>Послуги з заправки,ремонту та відновленню картриджів, а також послуги з профілактики, ремонту та технічному обслуговуванню офісної техніки</t>
  </si>
  <si>
    <t>50310000-1 - Технічне обслуговування і ремонт офісної техніки</t>
  </si>
  <si>
    <t>ОРЛЯНСЬКИЙ СЕРГІЙ АНТОНОВИЧ</t>
  </si>
  <si>
    <t>2145700677</t>
  </si>
  <si>
    <t>332</t>
  </si>
  <si>
    <t>UA-2020-11-23-012652-c</t>
  </si>
  <si>
    <t>послуги з налаштування програмного забезпечення</t>
  </si>
  <si>
    <t>72260000-5 - Послуги, пов’язані з програмним забезпеченням</t>
  </si>
  <si>
    <t>UA-2020-11-23-012969-c</t>
  </si>
  <si>
    <t>Послуги з ремонту персональних комп’ютерів (ремонт монітора, системного блока, системи охолодження ноутбука)</t>
  </si>
  <si>
    <t>50320000-4 - Послуги з ремонту і технічного обслуговування персональних комп’ютерів</t>
  </si>
  <si>
    <t>UA-2020-12-09-014473-c</t>
  </si>
  <si>
    <t>Багатофункціональний пристрій</t>
  </si>
  <si>
    <t>30230000-0 - Комп’ютерне обладнання</t>
  </si>
  <si>
    <t>БІЛЯКОВСЬКИЙ АНАТОЛІЙ ВОЛОДИМИРОВИЧ</t>
  </si>
  <si>
    <t>2669511555</t>
  </si>
  <si>
    <t>9/12</t>
  </si>
  <si>
    <t>UA-2020-12-11-012016-c</t>
  </si>
  <si>
    <t>Послуги доступу до веб-сервісу "Сота"</t>
  </si>
  <si>
    <t>ТОВАРИСТВО З ОБМЕЖЕНОЮ ВІДПОВІДАЛЬНІСТЮ "ЕКОНОМІЧНІ ПРОГРАМИ"</t>
  </si>
  <si>
    <t>39121103</t>
  </si>
  <si>
    <t>36093765</t>
  </si>
  <si>
    <t>ФОП "ЯКОВЕНКО СЕРГІЙ ІВАНОВИЧ"</t>
  </si>
  <si>
    <t>3036711632</t>
  </si>
  <si>
    <t>3036711632,ФОП "ЯКОВЕНКО СЕРГІЙ ІВАНОВИЧ",Україна</t>
  </si>
  <si>
    <t>UA-2020-09-29-008676-a</t>
  </si>
  <si>
    <t>Транспортні послуги з перевезення вихованців МДЮСШ з ігрових видів спорту на спортивні змагання з футболу 1,2 коло</t>
  </si>
  <si>
    <t>ТОВ АВТОБУС ДНІПРО</t>
  </si>
  <si>
    <t>37619259</t>
  </si>
  <si>
    <t>9/10</t>
  </si>
  <si>
    <t>закритий</t>
  </si>
  <si>
    <t>3036711632,ФОП "ЯКОВЕНКО СЕРГІЙ ІВАНОВИЧ",Україна;37619259,ТОВ АВТОБУС ДНІПРО,Україна</t>
  </si>
  <si>
    <t>UA-2020-08-18-005080-a</t>
  </si>
  <si>
    <t>9/09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</si>
</sst>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34</v>
      </c>
      <c r="C5" s="5" t="s">
        <v>35</v>
      </c>
      <c r="D5" s="1" t="s">
        <v>36</v>
      </c>
      <c r="E5" s="1" t="s">
        <v>37</v>
      </c>
      <c r="F5" s="6">
        <v>43999</v>
      </c>
      <c r="G5" s="1"/>
      <c r="H5" s="6">
        <v>43999</v>
      </c>
      <c r="I5" s="4">
        <v>1</v>
      </c>
      <c r="J5" s="7">
        <v>1</v>
      </c>
      <c r="K5" s="7">
        <v>1750</v>
      </c>
      <c r="L5" s="7">
        <v>1750</v>
      </c>
      <c r="M5" s="7">
        <v>1750</v>
      </c>
      <c r="N5" s="7">
        <v>1750</v>
      </c>
      <c r="O5" s="8" t="s">
        <v>38</v>
      </c>
      <c r="P5" s="7">
        <v>0</v>
      </c>
      <c r="Q5" s="7">
        <v>0</v>
      </c>
      <c r="R5" s="1" t="s">
        <v>38</v>
      </c>
      <c r="S5" s="1" t="s">
        <v>39</v>
      </c>
      <c r="T5" s="9" t="str">
        <f>HYPERLINK("https://my.zakupki.prom.ua/cabinet/purchases/state_purchase/view/17306768")</f>
        <v>https://my.zakupki.prom.ua/cabinet/purchases/state_purchase/view/17306768</v>
      </c>
      <c r="U5" s="1" t="s">
        <v>40</v>
      </c>
      <c r="V5" s="4">
        <v>0</v>
      </c>
      <c r="W5" s="1"/>
      <c r="X5" s="1" t="s">
        <v>41</v>
      </c>
      <c r="Y5" s="7">
        <v>1750</v>
      </c>
      <c r="Z5" s="1" t="s">
        <v>42</v>
      </c>
      <c r="AA5" s="1" t="s">
        <v>43</v>
      </c>
      <c r="AB5" s="1"/>
      <c r="AC5" s="1"/>
      <c r="AD5" s="1"/>
    </row>
    <row r="6" spans="1:30" ht="38.25">
      <c r="A6" s="4">
        <v>2</v>
      </c>
      <c r="B6" s="1" t="s">
        <v>44</v>
      </c>
      <c r="C6" s="5" t="s">
        <v>45</v>
      </c>
      <c r="D6" s="1" t="s">
        <v>46</v>
      </c>
      <c r="E6" s="1" t="s">
        <v>37</v>
      </c>
      <c r="F6" s="6">
        <v>44004</v>
      </c>
      <c r="G6" s="1"/>
      <c r="H6" s="6">
        <v>44006</v>
      </c>
      <c r="I6" s="4">
        <v>1</v>
      </c>
      <c r="J6" s="7">
        <v>6</v>
      </c>
      <c r="K6" s="7">
        <v>1080</v>
      </c>
      <c r="L6" s="7">
        <v>180</v>
      </c>
      <c r="M6" s="7">
        <v>1080</v>
      </c>
      <c r="N6" s="7">
        <v>180</v>
      </c>
      <c r="O6" s="8" t="s">
        <v>47</v>
      </c>
      <c r="P6" s="7">
        <v>0</v>
      </c>
      <c r="Q6" s="7">
        <v>0</v>
      </c>
      <c r="R6" s="1" t="s">
        <v>47</v>
      </c>
      <c r="S6" s="1" t="s">
        <v>48</v>
      </c>
      <c r="T6" s="9" t="str">
        <f>HYPERLINK("https://my.zakupki.prom.ua/cabinet/purchases/state_purchase/view/17419256")</f>
        <v>https://my.zakupki.prom.ua/cabinet/purchases/state_purchase/view/17419256</v>
      </c>
      <c r="U6" s="1" t="s">
        <v>40</v>
      </c>
      <c r="V6" s="4">
        <v>0</v>
      </c>
      <c r="W6" s="1"/>
      <c r="X6" s="1" t="s">
        <v>49</v>
      </c>
      <c r="Y6" s="7">
        <v>1080</v>
      </c>
      <c r="Z6" s="1" t="s">
        <v>42</v>
      </c>
      <c r="AA6" s="1" t="s">
        <v>43</v>
      </c>
      <c r="AB6" s="1"/>
      <c r="AC6" s="1"/>
      <c r="AD6" s="1"/>
    </row>
    <row r="7" spans="1:30" ht="38.25">
      <c r="A7" s="4">
        <v>3</v>
      </c>
      <c r="B7" s="1" t="s">
        <v>50</v>
      </c>
      <c r="C7" s="5" t="s">
        <v>51</v>
      </c>
      <c r="D7" s="1" t="s">
        <v>52</v>
      </c>
      <c r="E7" s="1" t="s">
        <v>37</v>
      </c>
      <c r="F7" s="6">
        <v>44014</v>
      </c>
      <c r="G7" s="1"/>
      <c r="H7" s="6">
        <v>44015</v>
      </c>
      <c r="I7" s="4">
        <v>1</v>
      </c>
      <c r="J7" s="7">
        <v>2</v>
      </c>
      <c r="K7" s="7">
        <v>1196</v>
      </c>
      <c r="L7" s="7">
        <v>598</v>
      </c>
      <c r="M7" s="7">
        <v>1196</v>
      </c>
      <c r="N7" s="7">
        <v>598</v>
      </c>
      <c r="O7" s="8" t="s">
        <v>53</v>
      </c>
      <c r="P7" s="7">
        <v>0</v>
      </c>
      <c r="Q7" s="7">
        <v>0</v>
      </c>
      <c r="R7" s="1" t="s">
        <v>53</v>
      </c>
      <c r="S7" s="1" t="s">
        <v>54</v>
      </c>
      <c r="T7" s="9" t="str">
        <f>HYPERLINK("https://my.zakupki.prom.ua/cabinet/purchases/state_purchase/view/17609117")</f>
        <v>https://my.zakupki.prom.ua/cabinet/purchases/state_purchase/view/17609117</v>
      </c>
      <c r="U7" s="1" t="s">
        <v>40</v>
      </c>
      <c r="V7" s="4">
        <v>0</v>
      </c>
      <c r="W7" s="1"/>
      <c r="X7" s="1" t="s">
        <v>55</v>
      </c>
      <c r="Y7" s="7">
        <v>1196</v>
      </c>
      <c r="Z7" s="1" t="s">
        <v>42</v>
      </c>
      <c r="AA7" s="1" t="s">
        <v>43</v>
      </c>
      <c r="AB7" s="1"/>
      <c r="AC7" s="1"/>
      <c r="AD7" s="1"/>
    </row>
    <row r="8" spans="1:30" ht="38.25">
      <c r="A8" s="4">
        <v>4</v>
      </c>
      <c r="B8" s="1" t="s">
        <v>56</v>
      </c>
      <c r="C8" s="5" t="s">
        <v>57</v>
      </c>
      <c r="D8" s="1" t="s">
        <v>58</v>
      </c>
      <c r="E8" s="1" t="s">
        <v>37</v>
      </c>
      <c r="F8" s="6">
        <v>44015</v>
      </c>
      <c r="G8" s="1"/>
      <c r="H8" s="6">
        <v>44015</v>
      </c>
      <c r="I8" s="4">
        <v>1</v>
      </c>
      <c r="J8" s="7">
        <v>6</v>
      </c>
      <c r="K8" s="7">
        <v>718.56</v>
      </c>
      <c r="L8" s="7">
        <v>119.76</v>
      </c>
      <c r="M8" s="7">
        <v>718.56</v>
      </c>
      <c r="N8" s="7">
        <v>119.76</v>
      </c>
      <c r="O8" s="8" t="s">
        <v>59</v>
      </c>
      <c r="P8" s="7">
        <v>0</v>
      </c>
      <c r="Q8" s="7">
        <v>0</v>
      </c>
      <c r="R8" s="1" t="s">
        <v>59</v>
      </c>
      <c r="S8" s="1" t="s">
        <v>60</v>
      </c>
      <c r="T8" s="9" t="str">
        <f>HYPERLINK("https://my.zakupki.prom.ua/cabinet/purchases/state_purchase/view/17641084")</f>
        <v>https://my.zakupki.prom.ua/cabinet/purchases/state_purchase/view/17641084</v>
      </c>
      <c r="U8" s="1" t="s">
        <v>40</v>
      </c>
      <c r="V8" s="4">
        <v>0</v>
      </c>
      <c r="W8" s="1"/>
      <c r="X8" s="1" t="s">
        <v>61</v>
      </c>
      <c r="Y8" s="7">
        <v>718.56</v>
      </c>
      <c r="Z8" s="1" t="s">
        <v>42</v>
      </c>
      <c r="AA8" s="1" t="s">
        <v>43</v>
      </c>
      <c r="AB8" s="1"/>
      <c r="AC8" s="1"/>
      <c r="AD8" s="1"/>
    </row>
    <row r="9" spans="1:30" ht="38.25">
      <c r="A9" s="4">
        <v>5</v>
      </c>
      <c r="B9" s="1" t="s">
        <v>62</v>
      </c>
      <c r="C9" s="5" t="s">
        <v>63</v>
      </c>
      <c r="D9" s="1" t="s">
        <v>64</v>
      </c>
      <c r="E9" s="1" t="s">
        <v>37</v>
      </c>
      <c r="F9" s="6">
        <v>44015</v>
      </c>
      <c r="G9" s="1"/>
      <c r="H9" s="6">
        <v>44015</v>
      </c>
      <c r="I9" s="4">
        <v>1</v>
      </c>
      <c r="J9" s="7">
        <v>63</v>
      </c>
      <c r="K9" s="7">
        <v>2638.44</v>
      </c>
      <c r="L9" s="7">
        <v>41.88</v>
      </c>
      <c r="M9" s="7">
        <v>2638.44</v>
      </c>
      <c r="N9" s="7">
        <v>41.88</v>
      </c>
      <c r="O9" s="8" t="s">
        <v>59</v>
      </c>
      <c r="P9" s="7">
        <v>0</v>
      </c>
      <c r="Q9" s="7">
        <v>0</v>
      </c>
      <c r="R9" s="1" t="s">
        <v>59</v>
      </c>
      <c r="S9" s="1" t="s">
        <v>60</v>
      </c>
      <c r="T9" s="9" t="str">
        <f>HYPERLINK("https://my.zakupki.prom.ua/cabinet/purchases/state_purchase/view/17642633")</f>
        <v>https://my.zakupki.prom.ua/cabinet/purchases/state_purchase/view/17642633</v>
      </c>
      <c r="U9" s="1" t="s">
        <v>40</v>
      </c>
      <c r="V9" s="4">
        <v>0</v>
      </c>
      <c r="W9" s="1"/>
      <c r="X9" s="1" t="s">
        <v>65</v>
      </c>
      <c r="Y9" s="7">
        <v>2638.44</v>
      </c>
      <c r="Z9" s="1" t="s">
        <v>42</v>
      </c>
      <c r="AA9" s="1" t="s">
        <v>43</v>
      </c>
      <c r="AB9" s="1"/>
      <c r="AC9" s="1"/>
      <c r="AD9" s="1"/>
    </row>
    <row r="10" spans="1:30" ht="51">
      <c r="A10" s="4">
        <v>6</v>
      </c>
      <c r="B10" s="1" t="s">
        <v>66</v>
      </c>
      <c r="C10" s="5" t="s">
        <v>67</v>
      </c>
      <c r="D10" s="1" t="s">
        <v>68</v>
      </c>
      <c r="E10" s="1" t="s">
        <v>37</v>
      </c>
      <c r="F10" s="6">
        <v>44025</v>
      </c>
      <c r="G10" s="1"/>
      <c r="H10" s="6">
        <v>44025</v>
      </c>
      <c r="I10" s="4">
        <v>1</v>
      </c>
      <c r="J10" s="7">
        <v>1</v>
      </c>
      <c r="K10" s="7">
        <v>12840</v>
      </c>
      <c r="L10" s="7">
        <v>12840</v>
      </c>
      <c r="M10" s="7">
        <v>12840</v>
      </c>
      <c r="N10" s="7">
        <v>12840</v>
      </c>
      <c r="O10" s="8" t="s">
        <v>69</v>
      </c>
      <c r="P10" s="7">
        <v>0</v>
      </c>
      <c r="Q10" s="7">
        <v>0</v>
      </c>
      <c r="R10" s="1" t="s">
        <v>69</v>
      </c>
      <c r="S10" s="1" t="s">
        <v>70</v>
      </c>
      <c r="T10" s="9" t="str">
        <f>HYPERLINK("https://my.zakupki.prom.ua/cabinet/purchases/state_purchase/view/17834490")</f>
        <v>https://my.zakupki.prom.ua/cabinet/purchases/state_purchase/view/17834490</v>
      </c>
      <c r="U10" s="1" t="s">
        <v>40</v>
      </c>
      <c r="V10" s="4">
        <v>0</v>
      </c>
      <c r="W10" s="1"/>
      <c r="X10" s="1" t="s">
        <v>71</v>
      </c>
      <c r="Y10" s="7">
        <v>12840</v>
      </c>
      <c r="Z10" s="1" t="s">
        <v>42</v>
      </c>
      <c r="AA10" s="1" t="s">
        <v>43</v>
      </c>
      <c r="AB10" s="1"/>
      <c r="AC10" s="1"/>
      <c r="AD10" s="1"/>
    </row>
    <row r="11" spans="1:30" ht="38.25">
      <c r="A11" s="4">
        <v>7</v>
      </c>
      <c r="B11" s="1" t="s">
        <v>72</v>
      </c>
      <c r="C11" s="5" t="s">
        <v>73</v>
      </c>
      <c r="D11" s="1" t="s">
        <v>74</v>
      </c>
      <c r="E11" s="1" t="s">
        <v>37</v>
      </c>
      <c r="F11" s="6">
        <v>44089</v>
      </c>
      <c r="G11" s="1"/>
      <c r="H11" s="6">
        <v>44089</v>
      </c>
      <c r="I11" s="4">
        <v>1</v>
      </c>
      <c r="J11" s="7">
        <v>65</v>
      </c>
      <c r="K11" s="7">
        <v>43000</v>
      </c>
      <c r="L11" s="7">
        <v>661.5384615384615</v>
      </c>
      <c r="M11" s="7">
        <v>43000</v>
      </c>
      <c r="N11" s="7">
        <v>661.5384615384615</v>
      </c>
      <c r="O11" s="8" t="s">
        <v>75</v>
      </c>
      <c r="P11" s="7">
        <v>0</v>
      </c>
      <c r="Q11" s="7">
        <v>0</v>
      </c>
      <c r="R11" s="1" t="s">
        <v>75</v>
      </c>
      <c r="S11" s="1" t="s">
        <v>76</v>
      </c>
      <c r="T11" s="9" t="str">
        <f>HYPERLINK("https://my.zakupki.prom.ua/cabinet/purchases/state_purchase/view/19289257")</f>
        <v>https://my.zakupki.prom.ua/cabinet/purchases/state_purchase/view/19289257</v>
      </c>
      <c r="U11" s="1" t="s">
        <v>40</v>
      </c>
      <c r="V11" s="4">
        <v>0</v>
      </c>
      <c r="W11" s="1"/>
      <c r="X11" s="1" t="s">
        <v>77</v>
      </c>
      <c r="Y11" s="7">
        <v>43000</v>
      </c>
      <c r="Z11" s="1" t="s">
        <v>42</v>
      </c>
      <c r="AA11" s="1" t="s">
        <v>43</v>
      </c>
      <c r="AB11" s="1"/>
      <c r="AC11" s="1"/>
      <c r="AD11" s="1"/>
    </row>
    <row r="12" spans="1:30" ht="38.25">
      <c r="A12" s="4">
        <v>8</v>
      </c>
      <c r="B12" s="1" t="s">
        <v>78</v>
      </c>
      <c r="C12" s="5" t="s">
        <v>79</v>
      </c>
      <c r="D12" s="1" t="s">
        <v>46</v>
      </c>
      <c r="E12" s="1" t="s">
        <v>37</v>
      </c>
      <c r="F12" s="6">
        <v>44091</v>
      </c>
      <c r="G12" s="1"/>
      <c r="H12" s="6">
        <v>44091</v>
      </c>
      <c r="I12" s="4">
        <v>1</v>
      </c>
      <c r="J12" s="7">
        <v>23</v>
      </c>
      <c r="K12" s="7">
        <v>5934</v>
      </c>
      <c r="L12" s="7">
        <v>258</v>
      </c>
      <c r="M12" s="7">
        <v>5934</v>
      </c>
      <c r="N12" s="7">
        <v>258</v>
      </c>
      <c r="O12" s="8" t="s">
        <v>80</v>
      </c>
      <c r="P12" s="7">
        <v>0</v>
      </c>
      <c r="Q12" s="7">
        <v>0</v>
      </c>
      <c r="R12" s="1" t="s">
        <v>80</v>
      </c>
      <c r="S12" s="1" t="s">
        <v>81</v>
      </c>
      <c r="T12" s="9" t="str">
        <f>HYPERLINK("https://my.zakupki.prom.ua/cabinet/purchases/state_purchase/view/19357326")</f>
        <v>https://my.zakupki.prom.ua/cabinet/purchases/state_purchase/view/19357326</v>
      </c>
      <c r="U12" s="1" t="s">
        <v>40</v>
      </c>
      <c r="V12" s="4">
        <v>0</v>
      </c>
      <c r="W12" s="1"/>
      <c r="X12" s="1" t="s">
        <v>82</v>
      </c>
      <c r="Y12" s="7">
        <v>5934</v>
      </c>
      <c r="Z12" s="1" t="s">
        <v>42</v>
      </c>
      <c r="AA12" s="1" t="s">
        <v>43</v>
      </c>
      <c r="AB12" s="1"/>
      <c r="AC12" s="1"/>
      <c r="AD12" s="1"/>
    </row>
    <row r="13" spans="1:30" ht="38.25">
      <c r="A13" s="4">
        <v>9</v>
      </c>
      <c r="B13" s="1" t="s">
        <v>83</v>
      </c>
      <c r="C13" s="5" t="s">
        <v>84</v>
      </c>
      <c r="D13" s="1" t="s">
        <v>64</v>
      </c>
      <c r="E13" s="1" t="s">
        <v>37</v>
      </c>
      <c r="F13" s="6">
        <v>44092</v>
      </c>
      <c r="G13" s="1"/>
      <c r="H13" s="6">
        <v>44092</v>
      </c>
      <c r="I13" s="4">
        <v>1</v>
      </c>
      <c r="J13" s="7">
        <v>84</v>
      </c>
      <c r="K13" s="7">
        <v>3517.92</v>
      </c>
      <c r="L13" s="7">
        <v>41.88</v>
      </c>
      <c r="M13" s="7">
        <v>3517.92</v>
      </c>
      <c r="N13" s="7">
        <v>41.88</v>
      </c>
      <c r="O13" s="8" t="s">
        <v>59</v>
      </c>
      <c r="P13" s="7">
        <v>0</v>
      </c>
      <c r="Q13" s="7">
        <v>0</v>
      </c>
      <c r="R13" s="1" t="s">
        <v>59</v>
      </c>
      <c r="S13" s="1" t="s">
        <v>60</v>
      </c>
      <c r="T13" s="9" t="str">
        <f>HYPERLINK("https://my.zakupki.prom.ua/cabinet/purchases/state_purchase/view/19406062")</f>
        <v>https://my.zakupki.prom.ua/cabinet/purchases/state_purchase/view/19406062</v>
      </c>
      <c r="U13" s="1" t="s">
        <v>40</v>
      </c>
      <c r="V13" s="4">
        <v>0</v>
      </c>
      <c r="W13" s="1"/>
      <c r="X13" s="1" t="s">
        <v>85</v>
      </c>
      <c r="Y13" s="7">
        <v>3517.92</v>
      </c>
      <c r="Z13" s="1" t="s">
        <v>42</v>
      </c>
      <c r="AA13" s="1" t="s">
        <v>43</v>
      </c>
      <c r="AB13" s="1"/>
      <c r="AC13" s="1"/>
      <c r="AD13" s="1"/>
    </row>
    <row r="14" spans="1:30" ht="38.25">
      <c r="A14" s="4">
        <v>10</v>
      </c>
      <c r="B14" s="1" t="s">
        <v>86</v>
      </c>
      <c r="C14" s="5" t="s">
        <v>87</v>
      </c>
      <c r="D14" s="1" t="s">
        <v>58</v>
      </c>
      <c r="E14" s="1" t="s">
        <v>37</v>
      </c>
      <c r="F14" s="6">
        <v>44092</v>
      </c>
      <c r="G14" s="1"/>
      <c r="H14" s="6">
        <v>44092</v>
      </c>
      <c r="I14" s="4">
        <v>1</v>
      </c>
      <c r="J14" s="7">
        <v>8</v>
      </c>
      <c r="K14" s="7">
        <v>958.08</v>
      </c>
      <c r="L14" s="7">
        <v>119.76</v>
      </c>
      <c r="M14" s="7">
        <v>958.08</v>
      </c>
      <c r="N14" s="7">
        <v>119.76</v>
      </c>
      <c r="O14" s="8" t="s">
        <v>59</v>
      </c>
      <c r="P14" s="7">
        <v>0</v>
      </c>
      <c r="Q14" s="7">
        <v>0</v>
      </c>
      <c r="R14" s="1" t="s">
        <v>59</v>
      </c>
      <c r="S14" s="1" t="s">
        <v>60</v>
      </c>
      <c r="T14" s="9" t="str">
        <f>HYPERLINK("https://my.zakupki.prom.ua/cabinet/purchases/state_purchase/view/19406944")</f>
        <v>https://my.zakupki.prom.ua/cabinet/purchases/state_purchase/view/19406944</v>
      </c>
      <c r="U14" s="1" t="s">
        <v>40</v>
      </c>
      <c r="V14" s="4">
        <v>0</v>
      </c>
      <c r="W14" s="1"/>
      <c r="X14" s="1" t="s">
        <v>88</v>
      </c>
      <c r="Y14" s="7">
        <v>958.08</v>
      </c>
      <c r="Z14" s="1" t="s">
        <v>42</v>
      </c>
      <c r="AA14" s="1" t="s">
        <v>43</v>
      </c>
      <c r="AB14" s="1"/>
      <c r="AC14" s="1"/>
      <c r="AD14" s="1"/>
    </row>
    <row r="15" spans="1:30" ht="38.25">
      <c r="A15" s="4">
        <v>11</v>
      </c>
      <c r="B15" s="1" t="s">
        <v>89</v>
      </c>
      <c r="C15" s="5" t="s">
        <v>90</v>
      </c>
      <c r="D15" s="1" t="s">
        <v>91</v>
      </c>
      <c r="E15" s="1" t="s">
        <v>37</v>
      </c>
      <c r="F15" s="6">
        <v>44127</v>
      </c>
      <c r="G15" s="1"/>
      <c r="H15" s="6">
        <v>44127</v>
      </c>
      <c r="I15" s="4">
        <v>1</v>
      </c>
      <c r="J15" s="7">
        <v>18</v>
      </c>
      <c r="K15" s="7">
        <v>32600</v>
      </c>
      <c r="L15" s="7">
        <v>1811.111111111111</v>
      </c>
      <c r="M15" s="7">
        <v>32600</v>
      </c>
      <c r="N15" s="7">
        <v>1811.111111111111</v>
      </c>
      <c r="O15" s="8" t="s">
        <v>92</v>
      </c>
      <c r="P15" s="7">
        <v>0</v>
      </c>
      <c r="Q15" s="7">
        <v>0</v>
      </c>
      <c r="R15" s="1" t="s">
        <v>92</v>
      </c>
      <c r="S15" s="1" t="s">
        <v>93</v>
      </c>
      <c r="T15" s="9" t="str">
        <f>HYPERLINK("https://my.zakupki.prom.ua/cabinet/purchases/state_purchase/view/20423187")</f>
        <v>https://my.zakupki.prom.ua/cabinet/purchases/state_purchase/view/20423187</v>
      </c>
      <c r="U15" s="1" t="s">
        <v>40</v>
      </c>
      <c r="V15" s="4">
        <v>0</v>
      </c>
      <c r="W15" s="1"/>
      <c r="X15" s="1" t="s">
        <v>94</v>
      </c>
      <c r="Y15" s="7">
        <v>25800</v>
      </c>
      <c r="Z15" s="1" t="s">
        <v>42</v>
      </c>
      <c r="AA15" s="1" t="s">
        <v>43</v>
      </c>
      <c r="AB15" s="1"/>
      <c r="AC15" s="1"/>
      <c r="AD15" s="1"/>
    </row>
    <row r="16" spans="1:30" ht="38.25">
      <c r="A16" s="4">
        <v>12</v>
      </c>
      <c r="B16" s="1" t="s">
        <v>95</v>
      </c>
      <c r="C16" s="5" t="s">
        <v>96</v>
      </c>
      <c r="D16" s="1" t="s">
        <v>32</v>
      </c>
      <c r="E16" s="1" t="s">
        <v>37</v>
      </c>
      <c r="F16" s="6">
        <v>44127</v>
      </c>
      <c r="G16" s="1"/>
      <c r="H16" s="6">
        <v>44127</v>
      </c>
      <c r="I16" s="4">
        <v>1</v>
      </c>
      <c r="J16" s="7">
        <v>26</v>
      </c>
      <c r="K16" s="7">
        <v>4999.91</v>
      </c>
      <c r="L16" s="7">
        <v>192.30423076923077</v>
      </c>
      <c r="M16" s="7">
        <v>4999.91</v>
      </c>
      <c r="N16" s="7">
        <v>192.30423076923077</v>
      </c>
      <c r="O16" s="8" t="s">
        <v>97</v>
      </c>
      <c r="P16" s="7">
        <v>0</v>
      </c>
      <c r="Q16" s="7">
        <v>0</v>
      </c>
      <c r="R16" s="1" t="s">
        <v>97</v>
      </c>
      <c r="S16" s="1" t="s">
        <v>98</v>
      </c>
      <c r="T16" s="9" t="str">
        <f>HYPERLINK("https://my.zakupki.prom.ua/cabinet/purchases/state_purchase/view/20438966")</f>
        <v>https://my.zakupki.prom.ua/cabinet/purchases/state_purchase/view/20438966</v>
      </c>
      <c r="U16" s="1" t="s">
        <v>40</v>
      </c>
      <c r="V16" s="4">
        <v>0</v>
      </c>
      <c r="W16" s="1"/>
      <c r="X16" s="1" t="s">
        <v>99</v>
      </c>
      <c r="Y16" s="7">
        <v>4999.91</v>
      </c>
      <c r="Z16" s="1" t="s">
        <v>42</v>
      </c>
      <c r="AA16" s="1" t="s">
        <v>43</v>
      </c>
      <c r="AB16" s="1"/>
      <c r="AC16" s="1"/>
      <c r="AD16" s="1"/>
    </row>
    <row r="17" spans="1:30" ht="38.25">
      <c r="A17" s="4">
        <v>13</v>
      </c>
      <c r="B17" s="1" t="s">
        <v>100</v>
      </c>
      <c r="C17" s="5" t="s">
        <v>101</v>
      </c>
      <c r="D17" s="1" t="s">
        <v>102</v>
      </c>
      <c r="E17" s="1" t="s">
        <v>37</v>
      </c>
      <c r="F17" s="6">
        <v>44154</v>
      </c>
      <c r="G17" s="1"/>
      <c r="H17" s="6">
        <v>44161</v>
      </c>
      <c r="I17" s="4">
        <v>1</v>
      </c>
      <c r="J17" s="7">
        <v>20</v>
      </c>
      <c r="K17" s="7">
        <v>15000</v>
      </c>
      <c r="L17" s="7">
        <v>750</v>
      </c>
      <c r="M17" s="7">
        <v>15000</v>
      </c>
      <c r="N17" s="7">
        <v>750</v>
      </c>
      <c r="O17" s="8" t="s">
        <v>103</v>
      </c>
      <c r="P17" s="7">
        <v>0</v>
      </c>
      <c r="Q17" s="7">
        <v>0</v>
      </c>
      <c r="R17" s="1" t="s">
        <v>103</v>
      </c>
      <c r="S17" s="1" t="s">
        <v>104</v>
      </c>
      <c r="T17" s="9" t="str">
        <f>HYPERLINK("https://my.zakupki.prom.ua/cabinet/purchases/state_purchase/view/21252778")</f>
        <v>https://my.zakupki.prom.ua/cabinet/purchases/state_purchase/view/21252778</v>
      </c>
      <c r="U17" s="1" t="s">
        <v>40</v>
      </c>
      <c r="V17" s="4">
        <v>0</v>
      </c>
      <c r="W17" s="1"/>
      <c r="X17" s="1" t="s">
        <v>105</v>
      </c>
      <c r="Y17" s="7">
        <v>15000</v>
      </c>
      <c r="Z17" s="1" t="s">
        <v>42</v>
      </c>
      <c r="AA17" s="1" t="s">
        <v>43</v>
      </c>
      <c r="AB17" s="1"/>
      <c r="AC17" s="1"/>
      <c r="AD17" s="1"/>
    </row>
    <row r="18" spans="1:30" ht="51">
      <c r="A18" s="4">
        <v>14</v>
      </c>
      <c r="B18" s="1" t="s">
        <v>106</v>
      </c>
      <c r="C18" s="5" t="s">
        <v>107</v>
      </c>
      <c r="D18" s="1" t="s">
        <v>108</v>
      </c>
      <c r="E18" s="1" t="s">
        <v>37</v>
      </c>
      <c r="F18" s="6">
        <v>44158</v>
      </c>
      <c r="G18" s="1"/>
      <c r="H18" s="6">
        <v>44158</v>
      </c>
      <c r="I18" s="4">
        <v>1</v>
      </c>
      <c r="J18" s="7">
        <v>26</v>
      </c>
      <c r="K18" s="7">
        <v>6306</v>
      </c>
      <c r="L18" s="7">
        <v>242.53846153846155</v>
      </c>
      <c r="M18" s="7">
        <v>6306</v>
      </c>
      <c r="N18" s="7">
        <v>242.53846153846155</v>
      </c>
      <c r="O18" s="8" t="s">
        <v>109</v>
      </c>
      <c r="P18" s="7">
        <v>0</v>
      </c>
      <c r="Q18" s="7">
        <v>0</v>
      </c>
      <c r="R18" s="1" t="s">
        <v>109</v>
      </c>
      <c r="S18" s="1" t="s">
        <v>110</v>
      </c>
      <c r="T18" s="9" t="str">
        <f>HYPERLINK("https://my.zakupki.prom.ua/cabinet/purchases/state_purchase/view/21347661")</f>
        <v>https://my.zakupki.prom.ua/cabinet/purchases/state_purchase/view/21347661</v>
      </c>
      <c r="U18" s="1" t="s">
        <v>40</v>
      </c>
      <c r="V18" s="4">
        <v>0</v>
      </c>
      <c r="W18" s="1"/>
      <c r="X18" s="1" t="s">
        <v>111</v>
      </c>
      <c r="Y18" s="7">
        <v>6306</v>
      </c>
      <c r="Z18" s="1" t="s">
        <v>42</v>
      </c>
      <c r="AA18" s="1" t="s">
        <v>43</v>
      </c>
      <c r="AB18" s="1"/>
      <c r="AC18" s="1"/>
      <c r="AD18" s="1"/>
    </row>
    <row r="19" spans="1:30" ht="38.25">
      <c r="A19" s="4">
        <v>15</v>
      </c>
      <c r="B19" s="1" t="s">
        <v>112</v>
      </c>
      <c r="C19" s="5" t="s">
        <v>113</v>
      </c>
      <c r="D19" s="1" t="s">
        <v>114</v>
      </c>
      <c r="E19" s="1" t="s">
        <v>37</v>
      </c>
      <c r="F19" s="6">
        <v>44158</v>
      </c>
      <c r="G19" s="1"/>
      <c r="H19" s="6">
        <v>44158</v>
      </c>
      <c r="I19" s="4">
        <v>1</v>
      </c>
      <c r="J19" s="7">
        <v>6</v>
      </c>
      <c r="K19" s="7">
        <v>4320</v>
      </c>
      <c r="L19" s="7">
        <v>720</v>
      </c>
      <c r="M19" s="7">
        <v>4320</v>
      </c>
      <c r="N19" s="7">
        <v>720</v>
      </c>
      <c r="O19" s="8" t="s">
        <v>109</v>
      </c>
      <c r="P19" s="7">
        <v>0</v>
      </c>
      <c r="Q19" s="7">
        <v>0</v>
      </c>
      <c r="R19" s="1" t="s">
        <v>109</v>
      </c>
      <c r="S19" s="1" t="s">
        <v>110</v>
      </c>
      <c r="T19" s="9" t="str">
        <f>HYPERLINK("https://my.zakupki.prom.ua/cabinet/purchases/state_purchase/view/21348502")</f>
        <v>https://my.zakupki.prom.ua/cabinet/purchases/state_purchase/view/21348502</v>
      </c>
      <c r="U19" s="1" t="s">
        <v>40</v>
      </c>
      <c r="V19" s="4">
        <v>0</v>
      </c>
      <c r="W19" s="1"/>
      <c r="X19" s="1" t="s">
        <v>111</v>
      </c>
      <c r="Y19" s="7">
        <v>4320</v>
      </c>
      <c r="Z19" s="1" t="s">
        <v>42</v>
      </c>
      <c r="AA19" s="1" t="s">
        <v>43</v>
      </c>
      <c r="AB19" s="1"/>
      <c r="AC19" s="1"/>
      <c r="AD19" s="1"/>
    </row>
    <row r="20" spans="1:30" ht="38.25">
      <c r="A20" s="4">
        <v>16</v>
      </c>
      <c r="B20" s="1" t="s">
        <v>115</v>
      </c>
      <c r="C20" s="5" t="s">
        <v>116</v>
      </c>
      <c r="D20" s="1" t="s">
        <v>117</v>
      </c>
      <c r="E20" s="1" t="s">
        <v>37</v>
      </c>
      <c r="F20" s="6">
        <v>44158</v>
      </c>
      <c r="G20" s="1"/>
      <c r="H20" s="6">
        <v>44158</v>
      </c>
      <c r="I20" s="4">
        <v>1</v>
      </c>
      <c r="J20" s="7">
        <v>5</v>
      </c>
      <c r="K20" s="7">
        <v>4890</v>
      </c>
      <c r="L20" s="7">
        <v>978</v>
      </c>
      <c r="M20" s="7">
        <v>4890</v>
      </c>
      <c r="N20" s="7">
        <v>978</v>
      </c>
      <c r="O20" s="8" t="s">
        <v>109</v>
      </c>
      <c r="P20" s="7">
        <v>0</v>
      </c>
      <c r="Q20" s="7">
        <v>0</v>
      </c>
      <c r="R20" s="1" t="s">
        <v>109</v>
      </c>
      <c r="S20" s="1" t="s">
        <v>110</v>
      </c>
      <c r="T20" s="9" t="str">
        <f>HYPERLINK("https://my.zakupki.prom.ua/cabinet/purchases/state_purchase/view/21349295")</f>
        <v>https://my.zakupki.prom.ua/cabinet/purchases/state_purchase/view/21349295</v>
      </c>
      <c r="U20" s="1" t="s">
        <v>40</v>
      </c>
      <c r="V20" s="4">
        <v>0</v>
      </c>
      <c r="W20" s="1"/>
      <c r="X20" s="1" t="s">
        <v>111</v>
      </c>
      <c r="Y20" s="7">
        <v>4890</v>
      </c>
      <c r="Z20" s="1" t="s">
        <v>42</v>
      </c>
      <c r="AA20" s="1" t="s">
        <v>43</v>
      </c>
      <c r="AB20" s="1"/>
      <c r="AC20" s="1"/>
      <c r="AD20" s="1"/>
    </row>
    <row r="21" spans="1:30" ht="38.25">
      <c r="A21" s="4">
        <v>17</v>
      </c>
      <c r="B21" s="1" t="s">
        <v>118</v>
      </c>
      <c r="C21" s="5" t="s">
        <v>119</v>
      </c>
      <c r="D21" s="1" t="s">
        <v>120</v>
      </c>
      <c r="E21" s="1" t="s">
        <v>37</v>
      </c>
      <c r="F21" s="6">
        <v>44174</v>
      </c>
      <c r="G21" s="1"/>
      <c r="H21" s="6">
        <v>44175</v>
      </c>
      <c r="I21" s="4">
        <v>1</v>
      </c>
      <c r="J21" s="7">
        <v>1</v>
      </c>
      <c r="K21" s="7">
        <v>9045</v>
      </c>
      <c r="L21" s="7">
        <v>9045</v>
      </c>
      <c r="M21" s="7">
        <v>9045</v>
      </c>
      <c r="N21" s="7">
        <v>9045</v>
      </c>
      <c r="O21" s="8" t="s">
        <v>121</v>
      </c>
      <c r="P21" s="7">
        <v>0</v>
      </c>
      <c r="Q21" s="7">
        <v>0</v>
      </c>
      <c r="R21" s="1" t="s">
        <v>121</v>
      </c>
      <c r="S21" s="1" t="s">
        <v>122</v>
      </c>
      <c r="T21" s="9" t="str">
        <f>HYPERLINK("https://my.zakupki.prom.ua/cabinet/purchases/state_purchase/view/21959152")</f>
        <v>https://my.zakupki.prom.ua/cabinet/purchases/state_purchase/view/21959152</v>
      </c>
      <c r="U21" s="1" t="s">
        <v>40</v>
      </c>
      <c r="V21" s="4">
        <v>0</v>
      </c>
      <c r="W21" s="1"/>
      <c r="X21" s="1" t="s">
        <v>123</v>
      </c>
      <c r="Y21" s="7">
        <v>9045</v>
      </c>
      <c r="Z21" s="1" t="s">
        <v>42</v>
      </c>
      <c r="AA21" s="1" t="s">
        <v>43</v>
      </c>
      <c r="AB21" s="1"/>
      <c r="AC21" s="1"/>
      <c r="AD21" s="1"/>
    </row>
    <row r="22" spans="1:30" ht="38.25">
      <c r="A22" s="4">
        <v>18</v>
      </c>
      <c r="B22" s="1" t="s">
        <v>124</v>
      </c>
      <c r="C22" s="5" t="s">
        <v>125</v>
      </c>
      <c r="D22" s="1" t="s">
        <v>114</v>
      </c>
      <c r="E22" s="1" t="s">
        <v>37</v>
      </c>
      <c r="F22" s="6">
        <v>44176</v>
      </c>
      <c r="G22" s="1"/>
      <c r="H22" s="6">
        <v>44180</v>
      </c>
      <c r="I22" s="4">
        <v>1</v>
      </c>
      <c r="J22" s="7">
        <v>1</v>
      </c>
      <c r="K22" s="7">
        <v>1000</v>
      </c>
      <c r="L22" s="7">
        <v>1000</v>
      </c>
      <c r="M22" s="7">
        <v>1000</v>
      </c>
      <c r="N22" s="7">
        <v>1000</v>
      </c>
      <c r="O22" s="8" t="s">
        <v>126</v>
      </c>
      <c r="P22" s="7">
        <v>0</v>
      </c>
      <c r="Q22" s="7">
        <v>0</v>
      </c>
      <c r="R22" s="1" t="s">
        <v>126</v>
      </c>
      <c r="S22" s="1" t="s">
        <v>127</v>
      </c>
      <c r="T22" s="9" t="str">
        <f>HYPERLINK("https://my.zakupki.prom.ua/cabinet/purchases/state_purchase/view/22070576")</f>
        <v>https://my.zakupki.prom.ua/cabinet/purchases/state_purchase/view/22070576</v>
      </c>
      <c r="U22" s="1" t="s">
        <v>40</v>
      </c>
      <c r="V22" s="4">
        <v>0</v>
      </c>
      <c r="W22" s="1"/>
      <c r="X22" s="1" t="s">
        <v>128</v>
      </c>
      <c r="Y22" s="7">
        <v>1000</v>
      </c>
      <c r="Z22" s="1" t="s">
        <v>42</v>
      </c>
      <c r="AA22" s="1" t="s">
        <v>43</v>
      </c>
      <c r="AB22" s="1"/>
      <c r="AC22" s="1"/>
      <c r="AD22" s="1"/>
    </row>
    <row r="23" spans="1:30" ht="38.25">
      <c r="A23" s="4">
        <v>19</v>
      </c>
      <c r="B23" s="1" t="s">
        <v>132</v>
      </c>
      <c r="C23" s="5" t="s">
        <v>133</v>
      </c>
      <c r="D23" s="1" t="s">
        <v>33</v>
      </c>
      <c r="E23" s="1" t="s">
        <v>31</v>
      </c>
      <c r="F23" s="6">
        <v>44103</v>
      </c>
      <c r="G23" s="6">
        <v>44112</v>
      </c>
      <c r="H23" s="6">
        <v>44116</v>
      </c>
      <c r="I23" s="4">
        <v>2</v>
      </c>
      <c r="J23" s="7">
        <v>4</v>
      </c>
      <c r="K23" s="7">
        <v>53500</v>
      </c>
      <c r="L23" s="7">
        <v>13375</v>
      </c>
      <c r="M23" s="7">
        <v>36999</v>
      </c>
      <c r="N23" s="7">
        <v>9249.75</v>
      </c>
      <c r="O23" s="8" t="s">
        <v>134</v>
      </c>
      <c r="P23" s="7">
        <v>16501</v>
      </c>
      <c r="Q23" s="7">
        <v>30.84</v>
      </c>
      <c r="R23" s="1" t="s">
        <v>134</v>
      </c>
      <c r="S23" s="1" t="s">
        <v>135</v>
      </c>
      <c r="T23" s="9" t="str">
        <f>HYPERLINK("https://my.zakupki.prom.ua/cabinet/purchases/state_purchase/view/19701926")</f>
        <v>https://my.zakupki.prom.ua/cabinet/purchases/state_purchase/view/19701926</v>
      </c>
      <c r="U23" s="1" t="s">
        <v>40</v>
      </c>
      <c r="V23" s="4">
        <v>0</v>
      </c>
      <c r="W23" s="1"/>
      <c r="X23" s="1" t="s">
        <v>136</v>
      </c>
      <c r="Y23" s="7">
        <v>36999</v>
      </c>
      <c r="Z23" s="1" t="s">
        <v>42</v>
      </c>
      <c r="AA23" s="1" t="s">
        <v>137</v>
      </c>
      <c r="AB23" s="1"/>
      <c r="AC23" s="1"/>
      <c r="AD23" s="1" t="s">
        <v>138</v>
      </c>
    </row>
    <row r="24" spans="1:30" ht="38.25">
      <c r="A24" s="4">
        <v>20</v>
      </c>
      <c r="B24" s="1" t="s">
        <v>139</v>
      </c>
      <c r="C24" s="5" t="s">
        <v>133</v>
      </c>
      <c r="D24" s="1" t="s">
        <v>33</v>
      </c>
      <c r="E24" s="1" t="s">
        <v>31</v>
      </c>
      <c r="F24" s="6">
        <v>44061</v>
      </c>
      <c r="G24" s="6">
        <v>44074</v>
      </c>
      <c r="H24" s="6">
        <v>44085</v>
      </c>
      <c r="I24" s="4">
        <v>1</v>
      </c>
      <c r="J24" s="7">
        <v>5</v>
      </c>
      <c r="K24" s="7">
        <v>36000</v>
      </c>
      <c r="L24" s="7">
        <v>7200</v>
      </c>
      <c r="M24" s="7">
        <v>36000</v>
      </c>
      <c r="N24" s="7">
        <v>7200</v>
      </c>
      <c r="O24" s="8" t="s">
        <v>129</v>
      </c>
      <c r="P24" s="7">
        <v>0</v>
      </c>
      <c r="Q24" s="7">
        <v>0</v>
      </c>
      <c r="R24" s="1" t="s">
        <v>129</v>
      </c>
      <c r="S24" s="1" t="s">
        <v>130</v>
      </c>
      <c r="T24" s="9" t="str">
        <f>HYPERLINK("https://my.zakupki.prom.ua/cabinet/purchases/state_purchase/view/18599813")</f>
        <v>https://my.zakupki.prom.ua/cabinet/purchases/state_purchase/view/18599813</v>
      </c>
      <c r="U24" s="1" t="s">
        <v>40</v>
      </c>
      <c r="V24" s="4">
        <v>0</v>
      </c>
      <c r="W24" s="1"/>
      <c r="X24" s="1" t="s">
        <v>140</v>
      </c>
      <c r="Y24" s="7">
        <v>36000</v>
      </c>
      <c r="Z24" s="1" t="s">
        <v>42</v>
      </c>
      <c r="AA24" s="1" t="s">
        <v>137</v>
      </c>
      <c r="AB24" s="1"/>
      <c r="AC24" s="1"/>
      <c r="AD24" s="1" t="s">
        <v>131</v>
      </c>
    </row>
    <row r="25" ht="12.75">
      <c r="A25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2021-10-29T14:31:41Z</dcterms:created>
  <dcterms:modified xsi:type="dcterms:W3CDTF">2021-10-29T14:42:22Z</dcterms:modified>
  <cp:category/>
  <cp:version/>
  <cp:contentType/>
  <cp:contentStatus/>
</cp:coreProperties>
</file>